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-120" yWindow="-120" windowWidth="19440" windowHeight="11160" firstSheet="1" activeTab="1"/>
  </bookViews>
  <sheets>
    <sheet name="check" sheetId="3" state="hidden" r:id="rId1"/>
    <sheet name="ยุทธศาสตร์" sheetId="1" r:id="rId2"/>
    <sheet name="สรุป1-63" sheetId="2" r:id="rId3"/>
  </sheets>
  <definedNames>
    <definedName name="_xlnm._FilterDatabase" localSheetId="0" hidden="1">check!$A$4:$T$4</definedName>
    <definedName name="_xlnm._FilterDatabase" localSheetId="1" hidden="1">ยุทธศาสตร์!$A$3:$T$69</definedName>
    <definedName name="_xlnm.Print_Titles" localSheetId="0">check!$3:$4</definedName>
    <definedName name="_xlnm.Print_Titles" localSheetId="1">ยุทธศาสตร์!$2:$3</definedName>
  </definedNames>
  <calcPr calcId="125725"/>
  <pivotCaches>
    <pivotCache cacheId="404" r:id="rId4"/>
    <pivotCache cacheId="405" r:id="rId5"/>
  </pivotCaches>
</workbook>
</file>

<file path=xl/calcChain.xml><?xml version="1.0" encoding="utf-8"?>
<calcChain xmlns="http://schemas.openxmlformats.org/spreadsheetml/2006/main">
  <c r="S117" i="3"/>
  <c r="S116"/>
  <c r="S115"/>
  <c r="S110"/>
  <c r="S109"/>
  <c r="S108"/>
  <c r="S103"/>
  <c r="S102"/>
  <c r="S101"/>
  <c r="S96"/>
  <c r="S95"/>
  <c r="S94"/>
  <c r="S89"/>
  <c r="S88"/>
  <c r="S87"/>
  <c r="S82"/>
  <c r="S81"/>
  <c r="S83" s="1"/>
  <c r="T83" s="1"/>
  <c r="S80"/>
  <c r="J45"/>
  <c r="I45"/>
  <c r="G45"/>
  <c r="F45"/>
  <c r="J43"/>
  <c r="I43"/>
  <c r="J38"/>
  <c r="S109" i="1"/>
  <c r="S110"/>
  <c r="S108"/>
  <c r="S80"/>
  <c r="M37"/>
  <c r="M42"/>
  <c r="L44"/>
  <c r="L42"/>
  <c r="M44"/>
  <c r="J44"/>
  <c r="I44"/>
  <c r="T80" i="3" l="1"/>
  <c r="S90"/>
  <c r="T90" s="1"/>
  <c r="S118"/>
  <c r="T117" s="1"/>
  <c r="T89"/>
  <c r="T101"/>
  <c r="T118"/>
  <c r="T87"/>
  <c r="T115"/>
  <c r="T82"/>
  <c r="S97"/>
  <c r="T97" s="1"/>
  <c r="S104"/>
  <c r="T104" s="1"/>
  <c r="S111"/>
  <c r="T81"/>
  <c r="T88"/>
  <c r="S111" i="1"/>
  <c r="T111" s="1"/>
  <c r="S73"/>
  <c r="T94" i="3" l="1"/>
  <c r="T116"/>
  <c r="T102"/>
  <c r="T103"/>
  <c r="T96"/>
  <c r="T110"/>
  <c r="T111"/>
  <c r="T95"/>
  <c r="T108"/>
  <c r="T109"/>
  <c r="T109" i="1"/>
  <c r="T108"/>
  <c r="T110"/>
  <c r="S103"/>
  <c r="S102"/>
  <c r="S101"/>
  <c r="S95"/>
  <c r="S96"/>
  <c r="S94"/>
  <c r="S88"/>
  <c r="S89"/>
  <c r="S87"/>
  <c r="S81"/>
  <c r="S82"/>
  <c r="S74"/>
  <c r="S75"/>
  <c r="S104" l="1"/>
  <c r="T104" s="1"/>
  <c r="S97"/>
  <c r="T94" s="1"/>
  <c r="S90"/>
  <c r="T90" s="1"/>
  <c r="S83"/>
  <c r="T80" s="1"/>
  <c r="S76"/>
  <c r="T87" l="1"/>
  <c r="T101"/>
  <c r="T96"/>
  <c r="T102"/>
  <c r="T88"/>
  <c r="T76"/>
  <c r="T73"/>
  <c r="T75"/>
  <c r="T74"/>
  <c r="T82"/>
  <c r="T83"/>
  <c r="T81"/>
  <c r="T97"/>
  <c r="T95"/>
  <c r="T89"/>
  <c r="T103"/>
</calcChain>
</file>

<file path=xl/comments1.xml><?xml version="1.0" encoding="utf-8"?>
<comments xmlns="http://schemas.openxmlformats.org/spreadsheetml/2006/main">
  <authors>
    <author>user</author>
  </authors>
  <commentList>
    <comment ref="J43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ข้อมูล มกราคม-กรกฎาคม 62</t>
        </r>
      </text>
    </comment>
    <comment ref="J4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ข้อมูล มกราคม-กรกฎาคม 62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M42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ข้อมูล มกราคม-กรกฎาคม 62</t>
        </r>
      </text>
    </comment>
    <comment ref="M44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ข้อมูล มกราคม-กรกฎาคม 62</t>
        </r>
      </text>
    </comment>
  </commentList>
</comments>
</file>

<file path=xl/sharedStrings.xml><?xml version="1.0" encoding="utf-8"?>
<sst xmlns="http://schemas.openxmlformats.org/spreadsheetml/2006/main" count="1084" uniqueCount="196">
  <si>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</si>
  <si>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</si>
  <si>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</si>
  <si>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</si>
  <si>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</si>
  <si>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ยุทธศาสตร์ที่ 1 การพัฒนาและเพิ่มศักยภาพการแข่งขันเศรษฐกิจ</t>
  </si>
  <si>
    <t>1.เพื่อขยายอัตราการเจริญเติบโต</t>
  </si>
  <si>
    <t>บาท</t>
  </si>
  <si>
    <t>-</t>
  </si>
  <si>
    <t>สำนักงานสถิติจังหวัดนครราชสีมา</t>
  </si>
  <si>
    <t>ล้านบาท</t>
  </si>
  <si>
    <t>สำนักงานคณะกรรมการพัฒนาการเศรษฐกิจและสังคมแห่งชาติ</t>
  </si>
  <si>
    <t>3.อัตราการว่างงาน (%)</t>
  </si>
  <si>
    <t>คน</t>
  </si>
  <si>
    <t xml:space="preserve"> 4.อัตราส่วนหนี้สินเฉลี่ยต่อรายได้ของครัวเรือน (เท่า)</t>
  </si>
  <si>
    <t>5.จำนวนครัวเรือนที่ได้รับการส่งเสริมอาชีพในพื้นที่เพิ่มขึ้น (ครัวเรือน/ปี)</t>
  </si>
  <si>
    <t>ครัวเรือน</t>
  </si>
  <si>
    <t>สำนักงานพัฒนาชุมชนจังหวัดนครราชสีมา</t>
  </si>
  <si>
    <t xml:space="preserve"> 6.อัตราส่วนการออมเฉลี่ยต่อรายได้เฉลี่ยของครัวเรือน (%)</t>
  </si>
  <si>
    <t>3.เพื่อเพิ่มขีดความสามารถในการแข่งขัน</t>
  </si>
  <si>
    <t xml:space="preserve"> 7.ผลิตภาพแรงงาน(บาท/คน)</t>
  </si>
  <si>
    <t>สำนักงานสถิติแห่งชาติ</t>
  </si>
  <si>
    <t>8.จำนวนผู้ประกอบการด้านนวัตกรรมและเทคโนโลยีเพิ่มขึ้น (ราย)</t>
  </si>
  <si>
    <t>แห่ง</t>
  </si>
  <si>
    <t>ยุทธศาสตร์ที่ 2 ยกระดับสังคมให้เป็นเมืองน่าอยู่ตามแนวทางเศรษฐกิจพอเพียง</t>
  </si>
  <si>
    <t>1.เพื่อลดความยากจนและความเหลื่อมล้ำ</t>
  </si>
  <si>
    <t>1.ร้อยละของประชากรที่อยู่ใต้เส้นความยากจน (%)</t>
  </si>
  <si>
    <t>2.เพื่อพัฒนาโครงข่ายความคุ้มครองทางสังคม</t>
  </si>
  <si>
    <t xml:space="preserve"> 3.ร้อยละผู้อยู่ในระบบประกันสังคมต่อกำลังแรงงาน (%)</t>
  </si>
  <si>
    <t>3.เพื่อสร้างภูมิคุ้มกันให้กับสังคม</t>
  </si>
  <si>
    <t>4.ระดับความสำเร็จของหน่วยงานที่จัดกิจกรรมส่งเสริมด้านศาสนา ศิลปะ วัฒนธรรม (ครั้ง)</t>
  </si>
  <si>
    <t>ครั้ง</t>
  </si>
  <si>
    <t>สำนักงานวัฒนธรรมจังหวัดนครราชสีมา</t>
  </si>
  <si>
    <t>4.เพื่อให้ประชาชนเข้าถึงโอกาสทางเศรษฐกิจและสังคม</t>
  </si>
  <si>
    <t>5.อัตราส่วนแพทย์ต่อประชากร(แพทย์/คน)</t>
  </si>
  <si>
    <t>สำนักงานสาธารณสุขจังหวัดนครราชสีมา</t>
  </si>
  <si>
    <t>กรมการปกครองกระทรวงมหาดไทย</t>
  </si>
  <si>
    <t>6.ประชาชน นักศึกษา และบุคลากรด้านดิจิทัล ได้รับความรู้และประโยชน์ทางเทคโนโลยีดิจิทัล (คน)</t>
  </si>
  <si>
    <t>ปี</t>
  </si>
  <si>
    <t>คะแนน</t>
  </si>
  <si>
    <t>สำนักงานศึกษาธิการจังหวัดนครราชสีมา</t>
  </si>
  <si>
    <t>ยุทธศาสตร์ที่ 3 บริหารจัดการทรัพยากรธรรมชาติและสิ่งแวดล้อมให้มีความสมบูรณ์อย่างยั่งยืนตามแนวทางเศรษฐกิจพอเพียง</t>
  </si>
  <si>
    <t>1.เพื่ออนุรักษ์สิ่งแวดล้อมและทรัพยากรธรรมชาติ</t>
  </si>
  <si>
    <t>1.อัตราการเปลี่ยนแปลงของพื้นที่ป่าไม้ในจังหวัด</t>
  </si>
  <si>
    <t>2.ปริมาณขยะในจังหวัด(ตัน)</t>
  </si>
  <si>
    <t>3.การจัดการน้ำเสีย (แห่ง)</t>
  </si>
  <si>
    <t>4.พื้นที่บริหารจัดการน้ำเพิ่มขึ้น (ไร่)</t>
  </si>
  <si>
    <t>2.เพื่อใช้พลังงานอย่างมีประสิทธิภาพ</t>
  </si>
  <si>
    <t>5.สัดส่วนปริมาณการใช้น้ำมันเชื้อเพลิงเพื่อยานพาหนะต่อประชากร(ลิตร/คน)</t>
  </si>
  <si>
    <t>7.สัดส่วนปริมาณการใช้ไฟฟ้าในภาคที่ไม่ใช่ครัวเรือนต่อ GPP (กิโลวัตต์-ชั่วโมง/ล้านบาท)</t>
  </si>
  <si>
    <t>1.เสริมสร้างความมั่นคงเพื่อป้องกันสถาบันหลักของชาติ</t>
  </si>
  <si>
    <t>1.จำนวนตำบลที่เข้าร่วมกิจกรรมเสริมสร้างความรู้ความเข้าใจถึงความสำคัญของสถาบันหลักของชาติ(ตำบล)</t>
  </si>
  <si>
    <t>2.จำนวนตำบลที่เข้าร่วมโครงการ/กิจกรรมเครือข่ายการป้องกันและแก้ไขปัญหาทุกมิติ(ตำบล)</t>
  </si>
  <si>
    <t>1.เพิ่มประสิทธิภาพการปฏิบัติราชการ</t>
  </si>
  <si>
    <t>1.ร้อยละของสถานพยาบาลที่ได้รับการรับรองคุณภาพ HA (%)</t>
  </si>
  <si>
    <t>2.ร้อยละของครัวเรือนที่เข้าถึงน้ำประปา (%)</t>
  </si>
  <si>
    <t>3.ร้อยละของครัวเรือนที่เข้าถึงไฟฟ้า (%)</t>
  </si>
  <si>
    <t>4.ร้อยละของประชากรที่เข้าถึงอินเตอร์เน็ต (%)</t>
  </si>
  <si>
    <t>5.การให้บริการภาครัฐ รัฐวิสาหกิจและเอกชน</t>
  </si>
  <si>
    <t xml:space="preserve">  5.1 จำนวนครั้ง</t>
  </si>
  <si>
    <t>ไร่</t>
  </si>
  <si>
    <t>สำนักงานพลังงานจังหวัดนครราชสีมา</t>
  </si>
  <si>
    <t>ล้านกิโลวัตต์/ชั่วโมง</t>
  </si>
  <si>
    <t>ตำบล</t>
  </si>
  <si>
    <t>ที่ทำการปกครองจังหวัดนครราชสีมา</t>
  </si>
  <si>
    <t>สำนักงานจังหวัดนครราชสีมา</t>
  </si>
  <si>
    <t>สำนักงานคลังจังหวัดนครราชสีมา</t>
  </si>
  <si>
    <t>สำนักงานส่งเสริมการปกครองส่วนท้องถิ่นจังหวัดนครราชสีมา (ตาราง19.1)</t>
  </si>
  <si>
    <t>2.เพิ่มประสิทธิภาพการพัฒนาองค์กร</t>
  </si>
  <si>
    <t>8.ร้อยละความพึงพอใจต่อประสิทธิภาพการพัฒนาองค์กร</t>
  </si>
  <si>
    <t xml:space="preserve">  8.1 ประชาชน</t>
  </si>
  <si>
    <t xml:space="preserve">  8.2 บุคลากรภายในองค์กร         </t>
  </si>
  <si>
    <t>ยุทธศาสตร์ที่ 4 การสร้างความมั่นคง ทุกมิติ เพื่อปกป้องสถาบันหลักของชาติ และความปลอดภัยในทรัพย์สินของประชาชน</t>
  </si>
  <si>
    <t xml:space="preserve"> 2.เป็นศูนย์บริหาร  จัดการเครือข่ายการ ป้องกันและแก้ปัญหา</t>
  </si>
  <si>
    <t>3.เสริมสร้างความปองดองและความสมานฉันท์ในชาติ</t>
  </si>
  <si>
    <t>3.สร้างการรับรู้ที่ถูกต้อง (ตำบล)</t>
  </si>
  <si>
    <t>4.สร้างการมีส่วนร่วม (ตำบล)</t>
  </si>
  <si>
    <t>ยุทธศาสตร์ที่</t>
  </si>
  <si>
    <t xml:space="preserve"> 2.เพื่อสร้างสถานภาพ  ทางเศรษฐกิจ</t>
  </si>
  <si>
    <t>1.อัตรากาเปลี่ยนแปลงของรายได้เฉลี่ยของครัวเรือนในจังหวัด (%)</t>
  </si>
  <si>
    <t>ไม่มีข้อมูล</t>
  </si>
  <si>
    <t>มีข้อมูล</t>
  </si>
  <si>
    <t>ปรับปรุงข้อมูล</t>
  </si>
  <si>
    <t>ไม่ปรับปรุงข้อมูล</t>
  </si>
  <si>
    <t>สำนักงานชลประทานที่ 8</t>
  </si>
  <si>
    <t xml:space="preserve">  5.2 ร้อยละความพึงพอใจของผู้รับบริการ</t>
  </si>
  <si>
    <t>สำนักงานอุตสาหกรรมจังหวัดนครราชสีมา</t>
  </si>
  <si>
    <t>6.สัดส่วนปริมาณการใช้ไฟฟ้าภาคครัวเรือนต่อประชากร (ล้านกิโลวัตต์/คน/ปี)</t>
  </si>
  <si>
    <t>รอข้อมูล</t>
  </si>
  <si>
    <t>รายการ</t>
  </si>
  <si>
    <t>จำนวนรายการ</t>
  </si>
  <si>
    <t>คิดเป็นร้อยละ</t>
  </si>
  <si>
    <t>มีข้อมูลแต่ไม่ครบทุกปี</t>
  </si>
  <si>
    <t>รายการที่จัดเก็บไม่ได้</t>
  </si>
  <si>
    <t>รวม</t>
  </si>
  <si>
    <t>ยุทธ์ 1</t>
  </si>
  <si>
    <t>ยุทธ์ 2</t>
  </si>
  <si>
    <t>ยุทธ์ 3</t>
  </si>
  <si>
    <t>ยุทธ์ 4</t>
  </si>
  <si>
    <t>ยุทธ์ 5</t>
  </si>
  <si>
    <t>2.สัมประสิทธิ์การกระจายรายได้(Gini Coefficient)</t>
  </si>
  <si>
    <t xml:space="preserve"> 2.อัตราการเปลี่ยนแปลงของ  ผลิตภัณฑ์มวลรวมจังหวัด(%)</t>
  </si>
  <si>
    <t>สำนักงานประกันสังคมจังหวัดนครราชสีมา</t>
  </si>
  <si>
    <t>8.สัดส่วนปริมาณการใช้น้ำมันเชื้อเพลิงในภาคอุตสาหกรรมต่อ GPP ภาคอุตสาหกรรม (ลิตร/ล้านบาท)</t>
  </si>
  <si>
    <t xml:space="preserve">สำนักงานสาธารณสุขจังหวัดนครราชสีมา </t>
  </si>
  <si>
    <t xml:space="preserve">การประปาส่วนภูมิภาคจังหวัดนครราชสีมา </t>
  </si>
  <si>
    <t xml:space="preserve"> 6.ร้อยละความสำเร็จของการ เบิกจ่ายงบประมาณ (%)</t>
  </si>
  <si>
    <t>สำนักงานทรัพยากรธรรมชาติและสิ่งแวดล้อมจังหวัดนครราชสีมา</t>
  </si>
  <si>
    <t>สำนักงานสิ่งแวดล้อมภาคที่ 11 จังหวัดนครราชสีมา</t>
  </si>
  <si>
    <t>7.จำนวนปีการศึกษาเฉลี่ยประชากรไทยอายุ 15-59 ปี</t>
  </si>
  <si>
    <t>8.ค่าเฉลี่ยคะแนน O-net ม.3 (คะแนน)</t>
  </si>
  <si>
    <t xml:space="preserve">7.ร้อยละของภาษีท้องถิ่นที่จัดเก็บได้ไม่รวมเงินอุดหนุนเฉพาะกิจ (%) </t>
  </si>
  <si>
    <t>ตัน/วัน</t>
  </si>
  <si>
    <t>หน่วยงานเจ้าของข้อมูล</t>
  </si>
  <si>
    <t>การไฟฟ้าส่วนภูมิภาคจังหวัดนครราชสีมา (ตาราง13.1)</t>
  </si>
  <si>
    <t>ยุทธศาสตร์ที่ 5 การพัฒนาระบบการบริหารจัดการภาครัฐ รองรับ Smart City, Mice City และด้านอื่น ๆ</t>
  </si>
  <si>
    <t>1.รายได้เฉลี่ยต่อเดือนของครัวเรือน (บาท/ครัวเรือน)</t>
  </si>
  <si>
    <t>2.ผลิตภัณฑ์มวลรวมจังหวัด ณ ราคาประจำปี</t>
  </si>
  <si>
    <t>1.จำนวนผู้อยู่ในกำลังแรงงานรวม</t>
  </si>
  <si>
    <t>2.จำนวนผู้ว่างงาน</t>
  </si>
  <si>
    <t>1.หนี้สินเฉลี่ยต่อครัวเรือน</t>
  </si>
  <si>
    <t>2.รายได้เฉลี่ยต่อเดือนของครัวเรือน (บาท/ครัวเรือน)</t>
  </si>
  <si>
    <t>1.จำนวนครัวเรือนที่ได้รับการส่งเสริมอาชีพ</t>
  </si>
  <si>
    <t>1.การออมเฉลี่ยของครัวเรือน</t>
  </si>
  <si>
    <t>1.มูลค่าผลิตภัณฑ์มวลรวมแบบปริมาณลูกโซ่ (CVM) ของ จังหวัดนครราชสีมา</t>
  </si>
  <si>
    <t>2.จำนวนผู้มีงานทำ (เฉลี่ย 4 ไตรมาส)</t>
  </si>
  <si>
    <t>1.จำนวนสถานประกอบการอุตสาหกรรม</t>
  </si>
  <si>
    <t>1.ค่าใช้จ่ายทั้งสิ้นเฉลี่ยต่อเดือน (บาท)</t>
  </si>
  <si>
    <t>2.ค่าใช้จ่ายอุปโภคบริโภคเฉลี่ยต่อเดือน (บาท)</t>
  </si>
  <si>
    <t>3.ค่าใช้จ่ายอาหารเครื่องดื่มและยาสูบ เฉลี่ยต่อเดือน (บาท)</t>
  </si>
  <si>
    <t>4.จำนวนครัวเรื่อนทั้งหมดในจังหวัด (ครัวเรือน)</t>
  </si>
  <si>
    <t>5.จำนวนประชากรรวมในจังหวัด (คน)</t>
  </si>
  <si>
    <t xml:space="preserve">1.สัมประสิทธิ์ความไม่เสมอภาค  (Gini Ccoefficient) ด้านรายได้ของครัวเรือน </t>
  </si>
  <si>
    <t>2.สัมประสิทธิ์ความไม่เสมอภาค  (Gini coefficient)  ด้านรายจ่ายเพื่อการอุปโภคบริโภคของครัวเรือน</t>
  </si>
  <si>
    <t>1.จำนวนผู้ประกันตน  ตามมาตรา 33</t>
  </si>
  <si>
    <t>2.จำนวนผู้ประกันตน  ตามมาตรา 39</t>
  </si>
  <si>
    <t>3.จำนวนผู้ประกันตนตาม มาตรา 40</t>
  </si>
  <si>
    <t>4.จำนวนกำลังแรงงานรวมในจังหวัดนครราชสีมา  เฉลี่ย 4 ไตรมาส</t>
  </si>
  <si>
    <t>1.จำนวนกิจกรรมที่จัดเพื่อส่งเสริมด้านศาสนา ศิลปะ วัฒนธรรม</t>
  </si>
  <si>
    <t xml:space="preserve">1.จำนวนแพทย์ในจังหวัด </t>
  </si>
  <si>
    <t>2.จำนวนประชากรทั้งหมด</t>
  </si>
  <si>
    <t>1.นักศึกษาที่ได้รับได้รับความรู้และ ประโยชน์ทางเทคโนโลยีดิจิทัล</t>
  </si>
  <si>
    <t>2.ประชาชนได้รับความรู้และ ประโยชน์ทางเทคโนโลยีดิจิทัล</t>
  </si>
  <si>
    <t>1.ผลิตภัณฑ์มวลรวมจังหวัด ณ ราคาประจำปี</t>
  </si>
  <si>
    <t>1.จำนวนประชากรอายุ 15-59 ปี</t>
  </si>
  <si>
    <t>2.จำนวนปีที่ได้รับการศึกษาทั้งหมดของประชากรอายุ 15-59 ปี</t>
  </si>
  <si>
    <t>1.ผลรวมของคะแนน O-net  4 วิชาหลักของนักเรียนชั้น มัธยมศึกษาปีที่ 3 ที่เข้าสอบ</t>
  </si>
  <si>
    <t>2.จำนวนนักเรียนระดับชั้น ม.3  ทั้งหมดที่เข้าสอบ</t>
  </si>
  <si>
    <t>1.พื้นที่ป่า (ไร่)</t>
  </si>
  <si>
    <t>1.ปริมาณขยะมูลฝอย</t>
  </si>
  <si>
    <t>1.แหล่งบำบัดน้ำเสีย</t>
  </si>
  <si>
    <t>1.พื้นที่บริหารจัดการน้ำ</t>
  </si>
  <si>
    <t>1.ปริมาณการใช้น้ำมันเชื้อเพลิงเพื่อยานพาหนะ</t>
  </si>
  <si>
    <t>2.จำนวนประชากร</t>
  </si>
  <si>
    <t>1.การจำหน่ายกระแสไฟฟ้าภาคครัวเรือน (เพื่อที่อยู่อาศัย)</t>
  </si>
  <si>
    <t>1.การจำหน่ายกระแสไฟฟ้าในภาคที่ไม่ใช่ครัวเรือน (สถานธุรกิจและอุตสาหกรรม สถานที่ราชการและสาธารณะ และอื่นๆ)</t>
  </si>
  <si>
    <t xml:space="preserve">1.ปริมาณการใช้เชื้อเพลิงในภาคอุตสาหกรรม </t>
  </si>
  <si>
    <t>2.ผลิตภัณฑ์มวลรวมจังหวัด ณ ราคาประจำปี ภาคอุตสาหกรรม</t>
  </si>
  <si>
    <t>1.ตำบลที่เข้าร่วมกิจกรรมเสริมสร้างความรู้ความเข้าใจถึงความสำคัญของสถาบันหลักของชาติ(ตำบล)</t>
  </si>
  <si>
    <t>1.ตำบลที่เข้าร่วมโครงการ/กิจกรรมเครือข่ายการป้องกันและแก้ไขปัญหาทุกมิติ</t>
  </si>
  <si>
    <t>1.ตำบลที่จัดกิจกรรมสร้างการรับรู้ที่ถูกต้อง</t>
  </si>
  <si>
    <t>1.ตำบลที่จัดกิจกรรมการสร้างการมีส่วนร่วม</t>
  </si>
  <si>
    <t>1.จำนวนสถานพยาบาลที่ได้รับการรับรองคุณภาพ HA</t>
  </si>
  <si>
    <t>2.จำนวนสถานพยาบาลทั้งหมดในจังหวัด</t>
  </si>
  <si>
    <t>1.จำนวนครัวเรือนที่ใช้น้ำประปา</t>
  </si>
  <si>
    <t>2.จำนวนครัวเรือนทั้งหมดในจังหวัด</t>
  </si>
  <si>
    <t>1.จำนวนครัวเรือนที่ใช้ไฟฟ้า</t>
  </si>
  <si>
    <t>1.จำนวนประชากรอายุ 6 ปีขึ้นไป</t>
  </si>
  <si>
    <t xml:space="preserve">2.จำนวนประชากรอายุ 6 ปีขึ้นไปที่ใช้อินเทอร์เน็ต </t>
  </si>
  <si>
    <t>1.สถานที่ให้บริการร่วมแก่ประชาชน (One Stop Service)</t>
  </si>
  <si>
    <t>1.งบประมาณตามแผนปฏิบัติราชการประจำปีที่ได้รับจัดสรร</t>
  </si>
  <si>
    <t>2.การเบิกจ่ายงบประมาณของจังหวัด</t>
  </si>
  <si>
    <t>1.ภาษีท้องถิ่นที่จัดเก็บได้</t>
  </si>
  <si>
    <t>2.เงินอุดหนุนเฉพาะกิจของท้องถิ่น</t>
  </si>
  <si>
    <t>1.ความพึงพอใจของประชาชนต่อการพัฒนาจังหวัด</t>
  </si>
  <si>
    <t>ข้อมูล ปี 62 ของ อปท.</t>
  </si>
  <si>
    <t>โครงการสัมมาชีพชุมชน พัฒนาศักยภาพผู้ผลิตผู้ประกอบการ OTOP</t>
  </si>
  <si>
    <t>มีข้อมูลครบถึงปี 2562</t>
  </si>
  <si>
    <t>ล้านลิตร</t>
  </si>
  <si>
    <t>ไม่มีหน่วยงานรับผิดชอบ</t>
  </si>
  <si>
    <t>ยุทธ์ รวม</t>
  </si>
  <si>
    <t>หมายเหตุ</t>
  </si>
  <si>
    <t>ไม่มีการจัดเก็บข้อมูล</t>
  </si>
  <si>
    <t>ข้อมูลตามประเด็นยุทธศาสตร์ในแผนพัฒนาจังหวัดนครราชสีมา (ตามเล่มแผนพัฒนาสถิติระดับจังหวัดฉบับที่ 2 ) ณ. วันที่ 12 เดือน มีนาคม ปี 2563</t>
  </si>
  <si>
    <t>NA</t>
  </si>
  <si>
    <t>Row Labels</t>
  </si>
  <si>
    <t>(blank)</t>
  </si>
  <si>
    <t>Grand Total</t>
  </si>
  <si>
    <t>Count of รายการสถิติ</t>
  </si>
  <si>
    <t>Count of หน่วยวัด</t>
  </si>
  <si>
    <t>Count of หน่วยงานเจ้าของข้อมูล</t>
  </si>
  <si>
    <t>ไม่การจัดเก็บข้อมูล</t>
  </si>
  <si>
    <t>ป้ายชื่อแถว</t>
  </si>
  <si>
    <t>(ว่าง)</t>
  </si>
  <si>
    <t>ผลรวมทั้งหมด</t>
  </si>
  <si>
    <t>นับจำนวน ของ หน่วยวัด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</si>
</sst>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20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4"/>
      <color rgb="FF000000"/>
      <name val="TH SarabunPSK"/>
      <family val="2"/>
    </font>
    <font>
      <sz val="14"/>
      <color rgb="FF000000"/>
      <name val="TH SarabunPSK"/>
      <family val="2"/>
    </font>
    <font>
      <sz val="14"/>
      <color theme="1"/>
      <name val="Calibri"/>
      <family val="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4"/>
      <color rgb="FFC00000"/>
      <name val="TH SarabunPSK"/>
      <family val="2"/>
    </font>
    <font>
      <b/>
      <sz val="16"/>
      <color rgb="FFC00000"/>
      <name val="TH SarabunPSK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FF0000"/>
      <name val="TH SarabunPSK"/>
      <family val="2"/>
    </font>
    <font>
      <b/>
      <sz val="14"/>
      <color rgb="FFFF0000"/>
      <name val="TH SarabunPSK"/>
      <family val="2"/>
    </font>
    <font>
      <sz val="11"/>
      <color rgb="FFFF0000"/>
      <name val="Tahoma"/>
      <family val="2"/>
      <charset val="222"/>
      <scheme val="minor"/>
    </font>
    <font>
      <sz val="14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85">
    <xf numFmtId="0" fontId="0" fillId="0" borderId="0" xfId="0"/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0" fontId="11" fillId="0" borderId="1" xfId="1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5" fillId="0" borderId="12" xfId="0" applyFont="1" applyFill="1" applyBorder="1" applyAlignment="1">
      <alignment vertical="top" wrapText="1"/>
    </xf>
    <xf numFmtId="3" fontId="5" fillId="0" borderId="7" xfId="0" applyNumberFormat="1" applyFont="1" applyFill="1" applyBorder="1" applyAlignment="1">
      <alignment horizontal="right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center" vertical="top" wrapText="1"/>
    </xf>
    <xf numFmtId="3" fontId="5" fillId="0" borderId="4" xfId="0" applyNumberFormat="1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center" vertical="top" wrapText="1"/>
    </xf>
    <xf numFmtId="3" fontId="5" fillId="0" borderId="5" xfId="0" applyNumberFormat="1" applyFont="1" applyFill="1" applyBorder="1" applyAlignment="1">
      <alignment horizontal="right" vertical="top" wrapText="1"/>
    </xf>
    <xf numFmtId="0" fontId="5" fillId="0" borderId="2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right" vertical="top" wrapText="1"/>
    </xf>
    <xf numFmtId="0" fontId="5" fillId="0" borderId="2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3" fontId="5" fillId="0" borderId="12" xfId="0" applyNumberFormat="1" applyFont="1" applyFill="1" applyBorder="1" applyAlignment="1">
      <alignment horizontal="right" vertical="top" wrapText="1"/>
    </xf>
    <xf numFmtId="0" fontId="5" fillId="0" borderId="12" xfId="0" applyFont="1" applyFill="1" applyBorder="1" applyAlignment="1">
      <alignment horizontal="right" vertical="top" wrapText="1"/>
    </xf>
    <xf numFmtId="0" fontId="5" fillId="0" borderId="18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right" vertical="top" wrapText="1"/>
    </xf>
    <xf numFmtId="0" fontId="5" fillId="0" borderId="22" xfId="0" applyFont="1" applyFill="1" applyBorder="1" applyAlignment="1">
      <alignment vertical="top" wrapText="1"/>
    </xf>
    <xf numFmtId="0" fontId="5" fillId="0" borderId="23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2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4" fontId="5" fillId="0" borderId="4" xfId="0" applyNumberFormat="1" applyFont="1" applyFill="1" applyBorder="1" applyAlignment="1">
      <alignment horizontal="right" vertical="top" wrapText="1"/>
    </xf>
    <xf numFmtId="0" fontId="5" fillId="0" borderId="3" xfId="0" applyFont="1" applyFill="1" applyBorder="1" applyAlignment="1">
      <alignment horizontal="center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/>
    </xf>
    <xf numFmtId="3" fontId="2" fillId="0" borderId="0" xfId="0" applyNumberFormat="1" applyFont="1" applyFill="1" applyAlignment="1">
      <alignment horizontal="right"/>
    </xf>
    <xf numFmtId="0" fontId="11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3" fontId="5" fillId="0" borderId="9" xfId="0" applyNumberFormat="1" applyFont="1" applyFill="1" applyBorder="1" applyAlignment="1">
      <alignment horizontal="right" vertical="top" wrapText="1"/>
    </xf>
    <xf numFmtId="3" fontId="5" fillId="0" borderId="27" xfId="0" applyNumberFormat="1" applyFont="1" applyFill="1" applyBorder="1" applyAlignment="1">
      <alignment horizontal="right" vertical="top" wrapText="1"/>
    </xf>
    <xf numFmtId="3" fontId="5" fillId="0" borderId="1" xfId="0" applyNumberFormat="1" applyFont="1" applyFill="1" applyBorder="1" applyAlignment="1">
      <alignment horizontal="right" vertical="top" wrapText="1"/>
    </xf>
    <xf numFmtId="187" fontId="5" fillId="0" borderId="12" xfId="2" applyNumberFormat="1" applyFont="1" applyFill="1" applyBorder="1" applyAlignment="1">
      <alignment horizontal="right" vertical="top" wrapText="1"/>
    </xf>
    <xf numFmtId="187" fontId="5" fillId="0" borderId="4" xfId="2" applyNumberFormat="1" applyFont="1" applyFill="1" applyBorder="1" applyAlignment="1">
      <alignment horizontal="right" vertical="top" wrapText="1"/>
    </xf>
    <xf numFmtId="3" fontId="5" fillId="0" borderId="12" xfId="0" applyNumberFormat="1" applyFont="1" applyFill="1" applyBorder="1" applyAlignment="1">
      <alignment vertical="top" wrapText="1"/>
    </xf>
    <xf numFmtId="187" fontId="5" fillId="0" borderId="5" xfId="2" applyNumberFormat="1" applyFont="1" applyFill="1" applyBorder="1" applyAlignment="1">
      <alignment horizontal="right" vertical="top" wrapText="1"/>
    </xf>
    <xf numFmtId="0" fontId="2" fillId="6" borderId="0" xfId="0" applyFont="1" applyFill="1"/>
    <xf numFmtId="0" fontId="11" fillId="6" borderId="1" xfId="0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10" fontId="11" fillId="6" borderId="1" xfId="1" applyNumberFormat="1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wrapText="1"/>
    </xf>
    <xf numFmtId="0" fontId="11" fillId="6" borderId="17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3" fontId="16" fillId="0" borderId="12" xfId="0" applyNumberFormat="1" applyFont="1" applyFill="1" applyBorder="1" applyAlignment="1">
      <alignment horizontal="right" vertical="top" wrapText="1"/>
    </xf>
    <xf numFmtId="0" fontId="9" fillId="0" borderId="28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vertical="center"/>
    </xf>
    <xf numFmtId="0" fontId="9" fillId="0" borderId="31" xfId="0" applyFont="1" applyFill="1" applyBorder="1" applyAlignment="1">
      <alignment horizontal="center" vertical="top"/>
    </xf>
    <xf numFmtId="0" fontId="9" fillId="0" borderId="30" xfId="0" applyFont="1" applyFill="1" applyBorder="1" applyAlignment="1">
      <alignment horizontal="center" vertical="top"/>
    </xf>
    <xf numFmtId="0" fontId="9" fillId="0" borderId="33" xfId="0" applyFont="1" applyFill="1" applyBorder="1" applyAlignment="1">
      <alignment horizontal="center" vertical="top"/>
    </xf>
    <xf numFmtId="0" fontId="9" fillId="0" borderId="34" xfId="0" applyFont="1" applyFill="1" applyBorder="1" applyAlignment="1">
      <alignment horizontal="center" vertical="top"/>
    </xf>
    <xf numFmtId="0" fontId="4" fillId="0" borderId="35" xfId="0" applyFont="1" applyFill="1" applyBorder="1" applyAlignment="1">
      <alignment vertical="center"/>
    </xf>
    <xf numFmtId="0" fontId="16" fillId="0" borderId="5" xfId="0" applyFont="1" applyFill="1" applyBorder="1" applyAlignment="1">
      <alignment horizontal="right" vertical="top" wrapText="1"/>
    </xf>
    <xf numFmtId="0" fontId="4" fillId="0" borderId="32" xfId="0" applyFont="1" applyFill="1" applyBorder="1" applyAlignment="1">
      <alignment vertical="center" wrapText="1"/>
    </xf>
    <xf numFmtId="3" fontId="16" fillId="0" borderId="7" xfId="0" applyNumberFormat="1" applyFont="1" applyFill="1" applyBorder="1" applyAlignment="1">
      <alignment horizontal="right" vertical="top" wrapText="1"/>
    </xf>
    <xf numFmtId="3" fontId="16" fillId="0" borderId="5" xfId="0" applyNumberFormat="1" applyFont="1" applyFill="1" applyBorder="1" applyAlignment="1">
      <alignment horizontal="right" vertical="top" wrapText="1"/>
    </xf>
    <xf numFmtId="3" fontId="16" fillId="0" borderId="2" xfId="0" applyNumberFormat="1" applyFont="1" applyFill="1" applyBorder="1" applyAlignment="1">
      <alignment horizontal="right" vertical="top" wrapText="1"/>
    </xf>
    <xf numFmtId="0" fontId="1" fillId="2" borderId="36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 vertical="top" wrapText="1"/>
    </xf>
    <xf numFmtId="0" fontId="17" fillId="0" borderId="32" xfId="0" applyFont="1" applyFill="1" applyBorder="1" applyAlignment="1">
      <alignment horizontal="center" vertical="center" wrapText="1"/>
    </xf>
    <xf numFmtId="3" fontId="16" fillId="0" borderId="4" xfId="0" applyNumberFormat="1" applyFont="1" applyFill="1" applyBorder="1" applyAlignment="1">
      <alignment horizontal="right" vertical="top" wrapText="1"/>
    </xf>
    <xf numFmtId="0" fontId="16" fillId="0" borderId="11" xfId="0" applyFont="1" applyFill="1" applyBorder="1" applyAlignment="1">
      <alignment horizontal="right" vertical="top" wrapText="1"/>
    </xf>
    <xf numFmtId="0" fontId="5" fillId="0" borderId="11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5" fillId="0" borderId="11" xfId="0" applyFont="1" applyFill="1" applyBorder="1" applyAlignment="1">
      <alignment horizontal="right" vertical="top" wrapText="1"/>
    </xf>
    <xf numFmtId="3" fontId="5" fillId="0" borderId="11" xfId="0" applyNumberFormat="1" applyFont="1" applyFill="1" applyBorder="1" applyAlignment="1">
      <alignment horizontal="right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right" vertical="top" wrapText="1"/>
    </xf>
    <xf numFmtId="3" fontId="5" fillId="0" borderId="11" xfId="0" applyNumberFormat="1" applyFont="1" applyFill="1" applyBorder="1" applyAlignment="1">
      <alignment vertical="top" wrapText="1"/>
    </xf>
    <xf numFmtId="3" fontId="5" fillId="0" borderId="8" xfId="0" applyNumberFormat="1" applyFont="1" applyFill="1" applyBorder="1" applyAlignment="1">
      <alignment vertical="top" wrapText="1"/>
    </xf>
    <xf numFmtId="0" fontId="5" fillId="0" borderId="7" xfId="0" applyFont="1" applyFill="1" applyBorder="1" applyAlignment="1">
      <alignment horizontal="right" vertical="top" wrapText="1"/>
    </xf>
    <xf numFmtId="3" fontId="16" fillId="0" borderId="11" xfId="0" applyNumberFormat="1" applyFont="1" applyFill="1" applyBorder="1" applyAlignment="1">
      <alignment horizontal="right" vertical="top" wrapText="1"/>
    </xf>
    <xf numFmtId="0" fontId="4" fillId="0" borderId="7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right" vertical="top" wrapText="1"/>
    </xf>
    <xf numFmtId="0" fontId="16" fillId="0" borderId="12" xfId="0" applyFont="1" applyFill="1" applyBorder="1" applyAlignment="1">
      <alignment horizontal="right" vertical="top" wrapText="1"/>
    </xf>
    <xf numFmtId="0" fontId="1" fillId="3" borderId="25" xfId="0" applyFont="1" applyFill="1" applyBorder="1" applyAlignment="1">
      <alignment vertical="center"/>
    </xf>
    <xf numFmtId="0" fontId="1" fillId="3" borderId="26" xfId="0" applyFont="1" applyFill="1" applyBorder="1" applyAlignment="1">
      <alignment vertical="center"/>
    </xf>
    <xf numFmtId="0" fontId="1" fillId="4" borderId="26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8" fillId="6" borderId="11" xfId="0" applyFont="1" applyFill="1" applyBorder="1" applyAlignment="1">
      <alignment vertical="center"/>
    </xf>
    <xf numFmtId="0" fontId="8" fillId="2" borderId="37" xfId="0" applyFont="1" applyFill="1" applyBorder="1" applyAlignment="1">
      <alignment vertical="center"/>
    </xf>
    <xf numFmtId="0" fontId="8" fillId="2" borderId="38" xfId="0" applyFont="1" applyFill="1" applyBorder="1" applyAlignment="1">
      <alignment vertical="center"/>
    </xf>
    <xf numFmtId="0" fontId="4" fillId="4" borderId="39" xfId="0" applyFont="1" applyFill="1" applyBorder="1" applyAlignment="1">
      <alignment vertical="center"/>
    </xf>
    <xf numFmtId="0" fontId="4" fillId="4" borderId="36" xfId="0" applyFont="1" applyFill="1" applyBorder="1" applyAlignment="1">
      <alignment vertical="center"/>
    </xf>
    <xf numFmtId="0" fontId="16" fillId="0" borderId="11" xfId="0" applyFont="1" applyFill="1" applyBorder="1" applyAlignment="1">
      <alignment vertical="top" wrapText="1"/>
    </xf>
    <xf numFmtId="0" fontId="2" fillId="0" borderId="24" xfId="0" applyFont="1" applyFill="1" applyBorder="1" applyAlignment="1">
      <alignment vertical="top"/>
    </xf>
    <xf numFmtId="0" fontId="16" fillId="0" borderId="7" xfId="0" applyFont="1" applyFill="1" applyBorder="1" applyAlignment="1">
      <alignment vertical="top" wrapText="1"/>
    </xf>
    <xf numFmtId="0" fontId="16" fillId="0" borderId="8" xfId="0" applyFont="1" applyFill="1" applyBorder="1" applyAlignment="1">
      <alignment vertical="top" wrapText="1"/>
    </xf>
    <xf numFmtId="3" fontId="16" fillId="0" borderId="11" xfId="0" applyNumberFormat="1" applyFont="1" applyFill="1" applyBorder="1" applyAlignment="1">
      <alignment vertical="top" wrapText="1"/>
    </xf>
    <xf numFmtId="3" fontId="16" fillId="0" borderId="8" xfId="0" applyNumberFormat="1" applyFont="1" applyFill="1" applyBorder="1" applyAlignment="1">
      <alignment vertical="top" wrapText="1"/>
    </xf>
    <xf numFmtId="3" fontId="5" fillId="5" borderId="8" xfId="0" applyNumberFormat="1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/>
    </xf>
    <xf numFmtId="0" fontId="5" fillId="0" borderId="7" xfId="0" applyFont="1" applyFill="1" applyBorder="1" applyAlignment="1">
      <alignment vertical="top"/>
    </xf>
    <xf numFmtId="0" fontId="5" fillId="0" borderId="8" xfId="0" applyFont="1" applyFill="1" applyBorder="1" applyAlignment="1">
      <alignment vertical="top"/>
    </xf>
    <xf numFmtId="0" fontId="16" fillId="5" borderId="7" xfId="0" applyFont="1" applyFill="1" applyBorder="1" applyAlignment="1">
      <alignment vertical="top" wrapText="1"/>
    </xf>
    <xf numFmtId="0" fontId="16" fillId="5" borderId="8" xfId="0" applyFont="1" applyFill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7" borderId="0" xfId="0" applyFill="1" applyAlignment="1">
      <alignment horizontal="left"/>
    </xf>
    <xf numFmtId="0" fontId="0" fillId="7" borderId="0" xfId="0" applyNumberFormat="1" applyFill="1"/>
    <xf numFmtId="0" fontId="18" fillId="0" borderId="0" xfId="0" applyFont="1"/>
    <xf numFmtId="0" fontId="0" fillId="0" borderId="0" xfId="0" applyAlignment="1">
      <alignment horizontal="left" indent="1"/>
    </xf>
    <xf numFmtId="0" fontId="3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right" vertical="top"/>
    </xf>
    <xf numFmtId="0" fontId="1" fillId="0" borderId="41" xfId="0" applyFont="1" applyFill="1" applyBorder="1" applyAlignment="1">
      <alignment vertical="top" wrapText="1"/>
    </xf>
    <xf numFmtId="0" fontId="3" fillId="0" borderId="41" xfId="0" applyFont="1" applyFill="1" applyBorder="1" applyAlignment="1">
      <alignment vertical="top" wrapText="1"/>
    </xf>
    <xf numFmtId="0" fontId="3" fillId="0" borderId="41" xfId="0" applyFont="1" applyFill="1" applyBorder="1" applyAlignment="1">
      <alignment horizontal="center" vertical="top" wrapText="1"/>
    </xf>
    <xf numFmtId="3" fontId="3" fillId="0" borderId="41" xfId="0" applyNumberFormat="1" applyFont="1" applyFill="1" applyBorder="1" applyAlignment="1">
      <alignment horizontal="right" vertical="top" wrapText="1"/>
    </xf>
    <xf numFmtId="0" fontId="3" fillId="0" borderId="41" xfId="0" applyFont="1" applyFill="1" applyBorder="1" applyAlignment="1">
      <alignment horizontal="right" vertical="top" wrapText="1"/>
    </xf>
    <xf numFmtId="0" fontId="1" fillId="0" borderId="41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vertical="top" wrapText="1"/>
    </xf>
    <xf numFmtId="0" fontId="3" fillId="0" borderId="42" xfId="0" applyFont="1" applyFill="1" applyBorder="1" applyAlignment="1">
      <alignment vertical="top" wrapText="1"/>
    </xf>
    <xf numFmtId="0" fontId="3" fillId="0" borderId="42" xfId="0" applyFont="1" applyFill="1" applyBorder="1" applyAlignment="1">
      <alignment horizontal="center" vertical="top" wrapText="1"/>
    </xf>
    <xf numFmtId="3" fontId="3" fillId="0" borderId="42" xfId="0" applyNumberFormat="1" applyFont="1" applyFill="1" applyBorder="1" applyAlignment="1">
      <alignment horizontal="right" vertical="top" wrapText="1"/>
    </xf>
    <xf numFmtId="0" fontId="1" fillId="0" borderId="4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right" vertical="top" wrapText="1"/>
    </xf>
    <xf numFmtId="3" fontId="3" fillId="0" borderId="42" xfId="0" applyNumberFormat="1" applyFont="1" applyFill="1" applyBorder="1" applyAlignment="1">
      <alignment vertical="top" wrapText="1"/>
    </xf>
    <xf numFmtId="0" fontId="1" fillId="0" borderId="42" xfId="0" applyFont="1" applyFill="1" applyBorder="1" applyAlignment="1">
      <alignment vertical="center"/>
    </xf>
    <xf numFmtId="0" fontId="3" fillId="0" borderId="42" xfId="0" applyFont="1" applyFill="1" applyBorder="1" applyAlignment="1">
      <alignment vertical="center" wrapText="1"/>
    </xf>
    <xf numFmtId="0" fontId="3" fillId="0" borderId="42" xfId="0" applyFont="1" applyFill="1" applyBorder="1" applyAlignment="1">
      <alignment horizontal="left" vertical="top" wrapText="1"/>
    </xf>
    <xf numFmtId="0" fontId="1" fillId="0" borderId="42" xfId="0" applyFont="1" applyFill="1" applyBorder="1" applyAlignment="1">
      <alignment vertical="center" wrapText="1"/>
    </xf>
    <xf numFmtId="4" fontId="3" fillId="0" borderId="42" xfId="0" applyNumberFormat="1" applyFont="1" applyFill="1" applyBorder="1" applyAlignment="1">
      <alignment horizontal="right" vertical="top" wrapText="1"/>
    </xf>
    <xf numFmtId="187" fontId="3" fillId="0" borderId="42" xfId="2" applyNumberFormat="1" applyFont="1" applyFill="1" applyBorder="1" applyAlignment="1">
      <alignment horizontal="right" vertical="top" wrapText="1"/>
    </xf>
    <xf numFmtId="0" fontId="3" fillId="0" borderId="42" xfId="0" applyFont="1" applyFill="1" applyBorder="1" applyAlignment="1">
      <alignment vertical="top"/>
    </xf>
    <xf numFmtId="0" fontId="3" fillId="7" borderId="42" xfId="0" applyFont="1" applyFill="1" applyBorder="1" applyAlignment="1">
      <alignment vertical="top"/>
    </xf>
    <xf numFmtId="0" fontId="3" fillId="7" borderId="42" xfId="0" applyFont="1" applyFill="1" applyBorder="1" applyAlignment="1">
      <alignment vertical="top" wrapText="1"/>
    </xf>
    <xf numFmtId="0" fontId="1" fillId="0" borderId="42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vertical="top" wrapText="1"/>
    </xf>
    <xf numFmtId="0" fontId="3" fillId="0" borderId="43" xfId="0" applyFont="1" applyFill="1" applyBorder="1" applyAlignment="1">
      <alignment vertical="top" wrapText="1"/>
    </xf>
    <xf numFmtId="0" fontId="3" fillId="7" borderId="43" xfId="0" applyFont="1" applyFill="1" applyBorder="1" applyAlignment="1">
      <alignment vertical="top" wrapText="1"/>
    </xf>
    <xf numFmtId="0" fontId="1" fillId="0" borderId="43" xfId="0" applyFont="1" applyFill="1" applyBorder="1" applyAlignment="1">
      <alignment vertical="center"/>
    </xf>
    <xf numFmtId="0" fontId="19" fillId="7" borderId="42" xfId="0" applyFont="1" applyFill="1" applyBorder="1" applyAlignment="1">
      <alignment vertical="top" wrapText="1"/>
    </xf>
    <xf numFmtId="0" fontId="19" fillId="7" borderId="43" xfId="0" applyFont="1" applyFill="1" applyBorder="1" applyAlignment="1">
      <alignment vertical="top" wrapText="1"/>
    </xf>
    <xf numFmtId="0" fontId="19" fillId="7" borderId="42" xfId="0" applyFont="1" applyFill="1" applyBorder="1" applyAlignment="1">
      <alignment vertical="top" wrapText="1"/>
    </xf>
    <xf numFmtId="0" fontId="19" fillId="7" borderId="43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7" borderId="42" xfId="0" applyFont="1" applyFill="1" applyBorder="1" applyAlignment="1">
      <alignment horizontal="right" vertical="top" wrapText="1"/>
    </xf>
    <xf numFmtId="0" fontId="3" fillId="0" borderId="45" xfId="0" applyFont="1" applyFill="1" applyBorder="1" applyAlignment="1">
      <alignment vertical="top" wrapText="1"/>
    </xf>
    <xf numFmtId="0" fontId="3" fillId="7" borderId="40" xfId="0" applyFont="1" applyFill="1" applyBorder="1" applyAlignment="1">
      <alignment vertical="top" wrapText="1"/>
    </xf>
    <xf numFmtId="0" fontId="3" fillId="7" borderId="44" xfId="0" applyFont="1" applyFill="1" applyBorder="1" applyAlignment="1">
      <alignment vertical="top" wrapText="1"/>
    </xf>
  </cellXfs>
  <cellStyles count="3">
    <cellStyle name="Comma" xfId="2" builtinId="3"/>
    <cellStyle name="Normal" xfId="0" builtinId="0"/>
    <cellStyle name="Percent" xfId="1" builtinId="5"/>
  </cellStyles>
  <dxfs count="4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6.424825578702" createdVersion="3" refreshedVersion="3" minRefreshableVersion="3" recordCount="69">
  <cacheSource type="worksheet">
    <worksheetSource ref="A4:L73" sheet="check"/>
  </cacheSource>
  <cacheFields count="12">
    <cacheField name="ยุทธศาสตร์ที่" numFmtId="0">
      <sharedItems containsBlank="1" count="6">
        <s v="ยุทธศาสตร์ที่ 1 การพัฒนาและเพิ่มศักยภาพการแข่งขันเศรษฐกิจ"/>
        <m/>
        <s v="ยุทธศาสตร์ที่ 2 ยกระดับสังคมให้เป็นเมืองน่าอยู่ตามแนวทางเศรษฐกิจพอเพียง"/>
        <s v="ยุทธศาสตร์ที่ 3 บริหารจัดการทรัพยากรธรรมชาติและสิ่งแวดล้อมให้มีความสมบูรณ์อย่างยั่งยืนตามแนวทางเศรษฐกิจพอเพียง"/>
        <s v="ยุทธศาสตร์ที่ 4 การสร้างความมั่นคง ทุกมิติ เพื่อปกป้องสถาบันหลักของชาติ และความปลอดภัยในทรัพย์สินของประชาชน"/>
        <s v="ยุทธศาสตร์ที่ 5 การพัฒนาระบบการบริหารจัดการภาครัฐ รองรับ Smart City, Mice City และด้านอื่น ๆ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60">
        <s v="1.รายได้เฉลี่ยต่อเดือนของครัวเรือน (บาท/ครัวเรือน)"/>
        <s v="1.ผลิตภัณฑ์มวลรวมจังหวัด ณ ราคาประจำปี"/>
        <s v="1.จำนวนผู้อยู่ในกำลังแรงงานรวม"/>
        <s v="2.จำนวนผู้ว่างงาน"/>
        <s v="1.หนี้สินเฉลี่ยต่อครัวเรือน"/>
        <s v="2.รายได้เฉลี่ยต่อเดือนของครัวเรือน (บาท/ครัวเรือน)"/>
        <s v="1.จำนวนครัวเรือนที่ได้รับการส่งเสริมอาชีพ"/>
        <s v="1.การออมเฉลี่ยของครัวเรือน"/>
        <s v="1.มูลค่าผลิตภัณฑ์มวลรวมแบบปริมาณลูกโซ่ (CVM) ของ จังหวัดนครราชสีมา"/>
        <s v="2.จำนวนผู้มีงานทำ (เฉลี่ย 4 ไตรมาส)"/>
        <s v="1.จำนวนสถานประกอบการอุตสาหกรรม"/>
        <s v="1.ค่าใช้จ่ายทั้งสิ้นเฉลี่ยต่อเดือน (บาท)"/>
        <s v="2.ค่าใช้จ่ายอุปโภคบริโภคเฉลี่ยต่อเดือน (บาท)"/>
        <s v="3.ค่าใช้จ่ายอาหารเครื่องดื่มและยาสูบ เฉลี่ยต่อเดือน (บาท)"/>
        <s v="4.จำนวนครัวเรื่อนทั้งหมดในจังหวัด (ครัวเรือน)"/>
        <s v="5.จำนวนประชากรรวมในจังหวัด (คน)"/>
        <s v="1.สัมประสิทธิ์ความไม่เสมอภาค  (Gini Ccoefficient) ด้านรายได้ของครัวเรือน "/>
        <s v="2.สัมประสิทธิ์ความไม่เสมอภาค  (Gini coefficient)  ด้านรายจ่ายเพื่อการอุปโภคบริโภคของครัวเรือน"/>
        <s v="1.จำนวนผู้ประกันตน  ตามมาตรา 33"/>
        <s v="2.จำนวนผู้ประกันตน  ตามมาตรา 39"/>
        <s v="3.จำนวนผู้ประกันตนตาม มาตรา 40"/>
        <s v="4.จำนวนกำลังแรงงานรวมในจังหวัดนครราชสีมา  เฉลี่ย 4 ไตรมาส"/>
        <s v="1.จำนวนกิจกรรมที่จัดเพื่อส่งเสริมด้านศาสนา ศิลปะ วัฒนธรรม"/>
        <s v="1.จำนวนแพทย์ในจังหวัด "/>
        <s v="2.จำนวนประชากรทั้งหมด"/>
        <s v="1.นักศึกษาที่ได้รับได้รับความรู้และ ประโยชน์ทางเทคโนโลยีดิจิทัล"/>
        <s v="2.ประชาชนได้รับความรู้และ ประโยชน์ทางเทคโนโลยีดิจิทัล"/>
        <s v="1.จำนวนประชากรอายุ 15-59 ปี"/>
        <s v="2.จำนวนปีที่ได้รับการศึกษาทั้งหมดของประชากรอายุ 15-59 ปี"/>
        <s v="1.ผลรวมของคะแนน O-net  4 วิชาหลักของนักเรียนชั้น มัธยมศึกษาปีที่ 3 ที่เข้าสอบ"/>
        <s v="2.จำนวนนักเรียนระดับชั้น ม.3  ทั้งหมดที่เข้าสอบ"/>
        <s v="1.พื้นที่ป่า (ไร่)"/>
        <s v="1.ปริมาณขยะมูลฝอย"/>
        <s v="1.แหล่งบำบัดน้ำเสีย"/>
        <s v="1.พื้นที่บริหารจัดการน้ำ"/>
        <s v="1.ปริมาณการใช้น้ำมันเชื้อเพลิงเพื่อยานพาหนะ"/>
        <s v="2.จำนวนประชากร"/>
        <s v="1.การจำหน่ายกระแสไฟฟ้าภาคครัวเรือน (เพื่อที่อยู่อาศัย)"/>
        <s v="1.การจำหน่ายกระแสไฟฟ้าในภาคที่ไม่ใช่ครัวเรือน (สถานธุรกิจและอุตสาหกรรม สถานที่ราชการและสาธารณะ และอื่นๆ)"/>
        <s v="2.ผลิตภัณฑ์มวลรวมจังหวัด ณ ราคาประจำปี"/>
        <s v="1.ปริมาณการใช้เชื้อเพลิงในภาคอุตสาหกรรม "/>
        <s v="2.ผลิตภัณฑ์มวลรวมจังหวัด ณ ราคาประจำปี ภาคอุตสาหกรรม"/>
        <s v="1.ตำบลที่เข้าร่วมกิจกรรมเสริมสร้างความรู้ความเข้าใจถึงความสำคัญของสถาบันหลักของชาติ(ตำบล)"/>
        <s v="1.ตำบลที่เข้าร่วมโครงการ/กิจกรรมเครือข่ายการป้องกันและแก้ไขปัญหาทุกมิติ"/>
        <m/>
        <s v="1.ตำบลที่จัดกิจกรรมสร้างการรับรู้ที่ถูกต้อง"/>
        <s v="1.ตำบลที่จัดกิจกรรมการสร้างการมีส่วนร่วม"/>
        <s v="1.จำนวนสถานพยาบาลที่ได้รับการรับรองคุณภาพ HA"/>
        <s v="2.จำนวนสถานพยาบาลทั้งหมดในจังหวัด"/>
        <s v="1.จำนวนครัวเรือนที่ใช้น้ำประปา"/>
        <s v="2.จำนวนครัวเรือนทั้งหมดในจังหวัด"/>
        <s v="1.จำนวนครัวเรือนที่ใช้ไฟฟ้า"/>
        <s v="1.จำนวนประชากรอายุ 6 ปีขึ้นไป"/>
        <s v="2.จำนวนประชากรอายุ 6 ปีขึ้นไปที่ใช้อินเทอร์เน็ต "/>
        <s v="1.สถานที่ให้บริการร่วมแก่ประชาชน (One Stop Service)"/>
        <s v="1.งบประมาณตามแผนปฏิบัติราชการประจำปีที่ได้รับจัดสรร"/>
        <s v="2.การเบิกจ่ายงบประมาณของจังหวัด"/>
        <s v="1.ภาษีท้องถิ่นที่จัดเก็บได้"/>
        <s v="2.เงินอุดหนุนเฉพาะกิจของท้องถิ่น"/>
        <s v="1.ความพึงพอใจของประชาชนต่อการพัฒนาจังหวัด"/>
      </sharedItems>
    </cacheField>
    <cacheField name="หน่วยวัด" numFmtId="0">
      <sharedItems containsBlank="1" count="14">
        <s v="บาท"/>
        <s v="ล้านบาท"/>
        <s v="คน"/>
        <s v="ครัวเรือน"/>
        <s v="แห่ง"/>
        <s v="ครั้ง"/>
        <s v="ปี"/>
        <s v="คะแนน"/>
        <s v="ไร่"/>
        <s v="ตัน/วัน"/>
        <s v="ล้านลิตร"/>
        <s v="ล้านกิโลวัตต์/ชั่วโมง"/>
        <s v="ตำบล"/>
        <m/>
      </sharedItems>
    </cacheField>
    <cacheField name="2558" numFmtId="0">
      <sharedItems containsBlank="1" containsMixedTypes="1" containsNumber="1" minValue="0" maxValue="11326379875"/>
    </cacheField>
    <cacheField name="2559" numFmtId="0">
      <sharedItems containsBlank="1" containsMixedTypes="1" containsNumber="1" minValue="0" maxValue="9699015392"/>
    </cacheField>
    <cacheField name="2560" numFmtId="0">
      <sharedItems containsBlank="1" containsMixedTypes="1" containsNumber="1" minValue="0" maxValue="9863307555"/>
    </cacheField>
    <cacheField name="2561" numFmtId="0">
      <sharedItems containsBlank="1" containsMixedTypes="1" containsNumber="1" minValue="0.26" maxValue="10261165713"/>
    </cacheField>
    <cacheField name="2562" numFmtId="0">
      <sharedItems containsBlank="1" containsMixedTypes="1" containsNumber="1" minValue="2" maxValue="1290480500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ntainsBlank="1" count="23">
        <s v="สำนักงานสถิติจังหวัดนครราชสีมา"/>
        <s v="สำนักงานคณะกรรมการพัฒนาการเศรษฐกิจและสังคมแห่งชาติ"/>
        <s v="สำนักงานพัฒนาชุมชนจังหวัดนครราชสีมา"/>
        <s v="สำนักงานสถิติแห่งชาติ"/>
        <s v="สำนักงานอุตสาหกรรมจังหวัดนครราชสีมา"/>
        <s v="กรมการปกครองกระทรวงมหาดไทย"/>
        <s v="สำนักงานประกันสังคมจังหวัดนครราชสีมา"/>
        <s v="สำนักงานวัฒนธรรมจังหวัดนครราชสีมา"/>
        <s v="สำนักงานสาธารณสุขจังหวัดนครราชสีมา"/>
        <s v="ไม่มีหน่วยงานรับผิดชอบ"/>
        <s v="สำนักงานศึกษาธิการจังหวัดนครราชสีมา"/>
        <s v="สำนักงานทรัพยากรธรรมชาติและสิ่งแวดล้อมจังหวัดนครราชสีมา"/>
        <s v="สำนักงานสิ่งแวดล้อมภาคที่ 11 จังหวัดนครราชสีมา"/>
        <s v="สำนักงานชลประทานที่ 8"/>
        <s v="สำนักงานพลังงานจังหวัดนครราชสีมา"/>
        <s v="การไฟฟ้าส่วนภูมิภาคจังหวัดนครราชสีมา (ตาราง13.1)"/>
        <s v="สำนักงานจังหวัดนครราชสีมา"/>
        <s v="ที่ทำการปกครองจังหวัดนครราชสีมา"/>
        <m/>
        <s v="สำนักงานสาธารณสุขจังหวัดนครราชสีมา "/>
        <s v="การประปาส่วนภูมิภาคจังหวัดนครราชสีมา "/>
        <s v="สำนักงานคลังจังหวัดนครราชสีมา"/>
        <s v="สำนักงานส่งเสริมการปกครองส่วนท้องถิ่นจังหวัดนครราชสีมา (ตาราง19.1)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2.346444212963" createdVersion="5" refreshedVersion="5" minRefreshableVersion="3" recordCount="66">
  <cacheSource type="worksheet">
    <worksheetSource ref="D3:E69" sheet="ยุทธศาสตร์"/>
  </cacheSource>
  <cacheFields count="2">
    <cacheField name="รายการสถิติ" numFmtId="0">
      <sharedItems containsBlank="1" count="60">
        <s v="1.รายได้เฉลี่ยต่อเดือนของครัวเรือน (บาท/ครัวเรือน)"/>
        <s v="1.ผลิตภัณฑ์มวลรวมจังหวัด ณ ราคาประจำปี"/>
        <s v="1.จำนวนผู้อยู่ในกำลังแรงงานรวม"/>
        <s v="2.จำนวนผู้ว่างงาน"/>
        <s v="1.หนี้สินเฉลี่ยต่อครัวเรือน"/>
        <s v="2.รายได้เฉลี่ยต่อเดือนของครัวเรือน (บาท/ครัวเรือน)"/>
        <s v="1.จำนวนครัวเรือนที่ได้รับการส่งเสริมอาชีพ"/>
        <s v="1.การออมเฉลี่ยของครัวเรือน"/>
        <s v="1.มูลค่าผลิตภัณฑ์มวลรวมแบบปริมาณลูกโซ่ (CVM) ของ จังหวัดนครราชสีมา"/>
        <s v="2.จำนวนผู้มีงานทำ (เฉลี่ย 4 ไตรมาส)"/>
        <s v="1.จำนวนสถานประกอบการอุตสาหกรรม"/>
        <s v="1.ค่าใช้จ่ายทั้งสิ้นเฉลี่ยต่อเดือน (บาท)"/>
        <s v="2.ค่าใช้จ่ายอุปโภคบริโภคเฉลี่ยต่อเดือน (บาท)"/>
        <s v="3.ค่าใช้จ่ายอาหารเครื่องดื่มและยาสูบ เฉลี่ยต่อเดือน (บาท)"/>
        <s v="4.จำนวนครัวเรื่อนทั้งหมดในจังหวัด (ครัวเรือน)"/>
        <s v="5.จำนวนประชากรรวมในจังหวัด (คน)"/>
        <s v="1.สัมประสิทธิ์ความไม่เสมอภาค  (Gini Ccoefficient) ด้านรายได้ของครัวเรือน "/>
        <s v="2.สัมประสิทธิ์ความไม่เสมอภาค  (Gini coefficient)  ด้านรายจ่ายเพื่อการอุปโภคบริโภคของครัวเรือน"/>
        <s v="1.จำนวนผู้ประกันตน  ตามมาตรา 33"/>
        <s v="2.จำนวนผู้ประกันตน  ตามมาตรา 39"/>
        <s v="3.จำนวนผู้ประกันตนตาม มาตรา 40"/>
        <s v="4.จำนวนกำลังแรงงานรวมในจังหวัดนครราชสีมา  เฉลี่ย 4 ไตรมาส"/>
        <s v="1.จำนวนกิจกรรมที่จัดเพื่อส่งเสริมด้านศาสนา ศิลปะ วัฒนธรรม"/>
        <s v="1.จำนวนแพทย์ในจังหวัด "/>
        <s v="2.จำนวนประชากรทั้งหมด"/>
        <s v="1.นักศึกษาที่ได้รับได้รับความรู้และ ประโยชน์ทางเทคโนโลยีดิจิทัล"/>
        <s v="2.ประชาชนได้รับความรู้และ ประโยชน์ทางเทคโนโลยีดิจิทัล"/>
        <s v="1.จำนวนประชากรอายุ 15-59 ปี"/>
        <s v="2.จำนวนปีที่ได้รับการศึกษาทั้งหมดของประชากรอายุ 15-59 ปี"/>
        <s v="1.ผลรวมของคะแนน O-net  4 วิชาหลักของนักเรียนชั้น มัธยมศึกษาปีที่ 3 ที่เข้าสอบ"/>
        <s v="2.จำนวนนักเรียนระดับชั้น ม.3  ทั้งหมดที่เข้าสอบ"/>
        <s v="1.พื้นที่ป่า (ไร่)"/>
        <s v="1.ปริมาณขยะมูลฝอย"/>
        <s v="1.แหล่งบำบัดน้ำเสีย"/>
        <s v="1.พื้นที่บริหารจัดการน้ำ"/>
        <s v="1.ปริมาณการใช้น้ำมันเชื้อเพลิงเพื่อยานพาหนะ"/>
        <s v="2.จำนวนประชากร"/>
        <s v="1.การจำหน่ายกระแสไฟฟ้าภาคครัวเรือน (เพื่อที่อยู่อาศัย)"/>
        <s v="1.การจำหน่ายกระแสไฟฟ้าในภาคที่ไม่ใช่ครัวเรือน (สถานธุรกิจและอุตสาหกรรม สถานที่ราชการและสาธารณะ และอื่นๆ)"/>
        <s v="2.ผลิตภัณฑ์มวลรวมจังหวัด ณ ราคาประจำปี"/>
        <s v="1.ปริมาณการใช้เชื้อเพลิงในภาคอุตสาหกรรม "/>
        <s v="2.ผลิตภัณฑ์มวลรวมจังหวัด ณ ราคาประจำปี ภาคอุตสาหกรรม"/>
        <s v="1.ตำบลที่เข้าร่วมกิจกรรมเสริมสร้างความรู้ความเข้าใจถึงความสำคัญของสถาบันหลักของชาติ(ตำบล)"/>
        <s v="1.ตำบลที่เข้าร่วมโครงการ/กิจกรรมเครือข่ายการป้องกันและแก้ไขปัญหาทุกมิติ"/>
        <s v="1.ตำบลที่จัดกิจกรรมสร้างการรับรู้ที่ถูกต้อง"/>
        <s v="1.ตำบลที่จัดกิจกรรมการสร้างการมีส่วนร่วม"/>
        <s v="1.จำนวนสถานพยาบาลที่ได้รับการรับรองคุณภาพ HA"/>
        <s v="2.จำนวนสถานพยาบาลทั้งหมดในจังหวัด"/>
        <s v="1.จำนวนครัวเรือนที่ใช้น้ำประปา"/>
        <s v="2.จำนวนครัวเรือนทั้งหมดในจังหวัด"/>
        <s v="1.จำนวนครัวเรือนที่ใช้ไฟฟ้า"/>
        <s v="1.จำนวนประชากรอายุ 6 ปีขึ้นไป"/>
        <s v="2.จำนวนประชากรอายุ 6 ปีขึ้นไปที่ใช้อินเทอร์เน็ต "/>
        <s v="1.สถานที่ให้บริการร่วมแก่ประชาชน (One Stop Service)"/>
        <m/>
        <s v="1.งบประมาณตามแผนปฏิบัติราชการประจำปีที่ได้รับจัดสรร"/>
        <s v="2.การเบิกจ่ายงบประมาณของจังหวัด"/>
        <s v="1.ภาษีท้องถิ่นที่จัดเก็บได้"/>
        <s v="2.เงินอุดหนุนเฉพาะกิจของท้องถิ่น"/>
        <s v="1.ความพึงพอใจของประชาชนต่อการพัฒนาจังหวัด"/>
      </sharedItems>
    </cacheField>
    <cacheField name="หน่วยวัด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9">
  <r>
    <x v="0"/>
    <s v="1.เพื่อขยายอัตราการเจริญเติบโต"/>
    <s v="1.อัตรากาเปลี่ยนแปลงของรายได้เฉลี่ยของครัวเรือนในจังหวัด (%)"/>
    <x v="0"/>
    <x v="0"/>
    <n v="26376"/>
    <s v="-"/>
    <n v="24429"/>
    <s v="-"/>
    <m/>
    <m/>
    <x v="0"/>
  </r>
  <r>
    <x v="1"/>
    <m/>
    <s v=" 2.อัตราการเปลี่ยนแปลงของ  ผลิตภัณฑ์มวลรวมจังหวัด(%)"/>
    <x v="1"/>
    <x v="1"/>
    <n v="264964"/>
    <n v="263578"/>
    <n v="274898"/>
    <m/>
    <m/>
    <m/>
    <x v="1"/>
  </r>
  <r>
    <x v="1"/>
    <s v=" 2.เพื่อสร้างสถานภาพ  ทางเศรษฐกิจ"/>
    <s v="3.อัตราการว่างงาน (%)"/>
    <x v="2"/>
    <x v="2"/>
    <n v="1399111"/>
    <n v="1333860"/>
    <n v="1334746"/>
    <n v="1363122"/>
    <n v="1240343"/>
    <m/>
    <x v="0"/>
  </r>
  <r>
    <x v="1"/>
    <m/>
    <m/>
    <x v="3"/>
    <x v="2"/>
    <n v="23408"/>
    <n v="23623"/>
    <n v="27867"/>
    <n v="21486"/>
    <n v="20088"/>
    <m/>
    <x v="0"/>
  </r>
  <r>
    <x v="1"/>
    <m/>
    <s v=" 4.อัตราส่วนหนี้สินเฉลี่ยต่อรายได้ของครัวเรือน (เท่า)"/>
    <x v="4"/>
    <x v="0"/>
    <n v="245760"/>
    <s v="-"/>
    <n v="223239"/>
    <s v="-"/>
    <m/>
    <m/>
    <x v="0"/>
  </r>
  <r>
    <x v="1"/>
    <m/>
    <m/>
    <x v="5"/>
    <x v="0"/>
    <n v="26376"/>
    <s v="-"/>
    <n v="24429"/>
    <s v="-"/>
    <m/>
    <m/>
    <x v="0"/>
  </r>
  <r>
    <x v="1"/>
    <m/>
    <s v="5.จำนวนครัวเรือนที่ได้รับการส่งเสริมอาชีพในพื้นที่เพิ่มขึ้น (ครัวเรือน/ปี)"/>
    <x v="6"/>
    <x v="3"/>
    <n v="2211"/>
    <n v="960"/>
    <n v="19413"/>
    <n v="18980"/>
    <n v="19430"/>
    <m/>
    <x v="2"/>
  </r>
  <r>
    <x v="1"/>
    <m/>
    <s v=" 6.อัตราส่วนการออมเฉลี่ยต่อรายได้เฉลี่ยของครัวเรือน (%)"/>
    <x v="7"/>
    <x v="0"/>
    <n v="7731"/>
    <s v="-"/>
    <n v="6588"/>
    <s v="-"/>
    <m/>
    <m/>
    <x v="0"/>
  </r>
  <r>
    <x v="1"/>
    <m/>
    <m/>
    <x v="5"/>
    <x v="0"/>
    <n v="26376"/>
    <s v="-"/>
    <n v="24429"/>
    <s v="-"/>
    <m/>
    <m/>
    <x v="0"/>
  </r>
  <r>
    <x v="1"/>
    <s v="3.เพื่อเพิ่มขีดความสามารถในการแข่งขัน"/>
    <s v=" 7.ผลิตภาพแรงงาน(บาท/คน)"/>
    <x v="8"/>
    <x v="1"/>
    <n v="163242"/>
    <n v="168190"/>
    <n v="174865"/>
    <m/>
    <m/>
    <m/>
    <x v="1"/>
  </r>
  <r>
    <x v="1"/>
    <m/>
    <m/>
    <x v="9"/>
    <x v="2"/>
    <n v="1371724"/>
    <n v="1302266"/>
    <n v="1294230"/>
    <n v="1262950"/>
    <n v="1179577"/>
    <m/>
    <x v="3"/>
  </r>
  <r>
    <x v="1"/>
    <m/>
    <s v="8.จำนวนผู้ประกอบการด้านนวัตกรรมและเทคโนโลยีเพิ่มขึ้น (ราย)"/>
    <x v="10"/>
    <x v="4"/>
    <n v="2766"/>
    <n v="2524"/>
    <n v="2635"/>
    <n v="2663"/>
    <m/>
    <m/>
    <x v="4"/>
  </r>
  <r>
    <x v="2"/>
    <s v="1.เพื่อลดความยากจนและความเหลื่อมล้ำ"/>
    <s v="1.ร้อยละของประชากรที่อยู่ใต้เส้นความยากจน (%)"/>
    <x v="11"/>
    <x v="0"/>
    <n v="18645"/>
    <n v="18489"/>
    <n v="17841"/>
    <n v="18196"/>
    <m/>
    <m/>
    <x v="3"/>
  </r>
  <r>
    <x v="1"/>
    <m/>
    <m/>
    <x v="12"/>
    <x v="0"/>
    <n v="16415"/>
    <n v="16418"/>
    <n v="15679"/>
    <n v="15992"/>
    <m/>
    <m/>
    <x v="3"/>
  </r>
  <r>
    <x v="1"/>
    <m/>
    <m/>
    <x v="13"/>
    <x v="0"/>
    <n v="7068"/>
    <n v="8004"/>
    <n v="7221"/>
    <n v="7013"/>
    <m/>
    <m/>
    <x v="3"/>
  </r>
  <r>
    <x v="1"/>
    <m/>
    <m/>
    <x v="14"/>
    <x v="3"/>
    <n v="740868"/>
    <n v="776058"/>
    <n v="745258"/>
    <n v="765584"/>
    <m/>
    <m/>
    <x v="3"/>
  </r>
  <r>
    <x v="1"/>
    <m/>
    <m/>
    <x v="15"/>
    <x v="2"/>
    <n v="2628818"/>
    <n v="2631435"/>
    <n v="2639226"/>
    <n v="2646401"/>
    <n v="2648927"/>
    <m/>
    <x v="5"/>
  </r>
  <r>
    <x v="1"/>
    <m/>
    <s v="2.สัมประสิทธิ์การกระจายรายได้(Gini Coefficient)"/>
    <x v="16"/>
    <x v="0"/>
    <n v="0.33300000000000002"/>
    <s v="-"/>
    <n v="0.33700000000000002"/>
    <s v="-"/>
    <m/>
    <m/>
    <x v="3"/>
  </r>
  <r>
    <x v="1"/>
    <m/>
    <m/>
    <x v="17"/>
    <x v="0"/>
    <n v="0.26"/>
    <n v="0.17"/>
    <n v="0.19"/>
    <n v="0.26"/>
    <m/>
    <m/>
    <x v="3"/>
  </r>
  <r>
    <x v="1"/>
    <s v="2.เพื่อพัฒนาโครงข่ายความคุ้มครองทางสังคม"/>
    <s v=" 3.ร้อยละผู้อยู่ในระบบประกันสังคมต่อกำลังแรงงาน (%)"/>
    <x v="18"/>
    <x v="2"/>
    <n v="239304"/>
    <n v="248274"/>
    <n v="257710"/>
    <n v="266665"/>
    <m/>
    <m/>
    <x v="6"/>
  </r>
  <r>
    <x v="1"/>
    <m/>
    <m/>
    <x v="19"/>
    <x v="2"/>
    <n v="29763"/>
    <n v="32075"/>
    <n v="34410"/>
    <n v="40459"/>
    <m/>
    <m/>
    <x v="6"/>
  </r>
  <r>
    <x v="1"/>
    <m/>
    <m/>
    <x v="20"/>
    <x v="2"/>
    <n v="50985"/>
    <n v="52747"/>
    <n v="57155"/>
    <n v="69662"/>
    <m/>
    <m/>
    <x v="6"/>
  </r>
  <r>
    <x v="1"/>
    <m/>
    <m/>
    <x v="21"/>
    <x v="2"/>
    <n v="1399111"/>
    <n v="1333860"/>
    <n v="1334746"/>
    <n v="1303122"/>
    <n v="1240343"/>
    <m/>
    <x v="3"/>
  </r>
  <r>
    <x v="1"/>
    <s v="3.เพื่อสร้างภูมิคุ้มกันให้กับสังคม"/>
    <s v="4.ระดับความสำเร็จของหน่วยงานที่จัดกิจกรรมส่งเสริมด้านศาสนา ศิลปะ วัฒนธรรม (ครั้ง)"/>
    <x v="22"/>
    <x v="5"/>
    <n v="40"/>
    <n v="41"/>
    <n v="68"/>
    <n v="71"/>
    <n v="84"/>
    <m/>
    <x v="7"/>
  </r>
  <r>
    <x v="1"/>
    <s v="4.เพื่อให้ประชาชนเข้าถึงโอกาสทางเศรษฐกิจและสังคม"/>
    <s v="5.อัตราส่วนแพทย์ต่อประชากร(แพทย์/คน)"/>
    <x v="23"/>
    <x v="2"/>
    <n v="555"/>
    <n v="587"/>
    <n v="628"/>
    <n v="713"/>
    <n v="922"/>
    <m/>
    <x v="8"/>
  </r>
  <r>
    <x v="1"/>
    <m/>
    <m/>
    <x v="24"/>
    <x v="2"/>
    <n v="2628818"/>
    <n v="2631435"/>
    <n v="2639226"/>
    <n v="2646401"/>
    <n v="2648927"/>
    <m/>
    <x v="5"/>
  </r>
  <r>
    <x v="1"/>
    <m/>
    <s v="6.ประชาชน นักศึกษา และบุคลากรด้านดิจิทัล ได้รับความรู้และประโยชน์ทางเทคโนโลยีดิจิทัล (คน)"/>
    <x v="25"/>
    <x v="2"/>
    <s v="NA"/>
    <s v="NA"/>
    <s v="NA"/>
    <s v="NA"/>
    <s v="NA"/>
    <m/>
    <x v="9"/>
  </r>
  <r>
    <x v="1"/>
    <m/>
    <m/>
    <x v="26"/>
    <x v="2"/>
    <s v="NA"/>
    <s v="NA"/>
    <s v="NA"/>
    <s v="NA"/>
    <s v="NA"/>
    <m/>
    <x v="9"/>
  </r>
  <r>
    <x v="1"/>
    <m/>
    <s v="7.จำนวนปีการศึกษาเฉลี่ยประชากรไทยอายุ 15-59 ปี"/>
    <x v="27"/>
    <x v="2"/>
    <n v="1747862"/>
    <n v="1747826"/>
    <n v="1745489"/>
    <n v="1742076"/>
    <n v="1735726"/>
    <m/>
    <x v="5"/>
  </r>
  <r>
    <x v="1"/>
    <m/>
    <m/>
    <x v="28"/>
    <x v="6"/>
    <n v="9.33"/>
    <n v="9.4"/>
    <n v="9.52"/>
    <m/>
    <m/>
    <m/>
    <x v="10"/>
  </r>
  <r>
    <x v="1"/>
    <m/>
    <s v="8.ค่าเฉลี่ยคะแนน O-net ม.3 (คะแนน)"/>
    <x v="29"/>
    <x v="7"/>
    <n v="36.549999999999997"/>
    <n v="37.119999999999997"/>
    <n v="33.31"/>
    <n v="36.26"/>
    <m/>
    <m/>
    <x v="10"/>
  </r>
  <r>
    <x v="1"/>
    <m/>
    <m/>
    <x v="30"/>
    <x v="2"/>
    <n v="25385"/>
    <n v="24987"/>
    <n v="24957"/>
    <n v="25032"/>
    <m/>
    <m/>
    <x v="10"/>
  </r>
  <r>
    <x v="3"/>
    <s v="1.เพื่ออนุรักษ์สิ่งแวดล้อมและทรัพยากรธรรมชาติ"/>
    <s v="1.อัตราการเปลี่ยนแปลงของพื้นที่ป่าไม้ในจังหวัด"/>
    <x v="31"/>
    <x v="8"/>
    <n v="1929491.88"/>
    <n v="1938927.78"/>
    <n v="1958504.61"/>
    <n v="1988600.95"/>
    <n v="1995327.44"/>
    <m/>
    <x v="11"/>
  </r>
  <r>
    <x v="1"/>
    <m/>
    <s v="2.ปริมาณขยะในจังหวัด(ตัน)"/>
    <x v="32"/>
    <x v="9"/>
    <n v="2293.2400000000002"/>
    <n v="2458.3270684931508"/>
    <n v="2457"/>
    <n v="2480.0700000000002"/>
    <n v="1283.2191780821918"/>
    <m/>
    <x v="11"/>
  </r>
  <r>
    <x v="1"/>
    <m/>
    <s v="3.การจัดการน้ำเสีย (แห่ง)"/>
    <x v="33"/>
    <x v="4"/>
    <n v="6"/>
    <n v="6"/>
    <n v="6"/>
    <n v="6"/>
    <n v="6"/>
    <m/>
    <x v="12"/>
  </r>
  <r>
    <x v="1"/>
    <m/>
    <s v="4.พื้นที่บริหารจัดการน้ำเพิ่มขึ้น (ไร่)"/>
    <x v="34"/>
    <x v="8"/>
    <n v="1474487"/>
    <n v="1523687"/>
    <n v="1522187"/>
    <n v="1361554"/>
    <n v="1361554"/>
    <m/>
    <x v="13"/>
  </r>
  <r>
    <x v="1"/>
    <s v="2.เพื่อใช้พลังงานอย่างมีประสิทธิภาพ"/>
    <s v="5.สัดส่วนปริมาณการใช้น้ำมันเชื้อเพลิงเพื่อยานพาหนะต่อประชากร(ลิตร/คน)"/>
    <x v="35"/>
    <x v="10"/>
    <n v="32310"/>
    <n v="34559"/>
    <n v="37364"/>
    <n v="38469"/>
    <m/>
    <m/>
    <x v="14"/>
  </r>
  <r>
    <x v="1"/>
    <m/>
    <m/>
    <x v="36"/>
    <x v="2"/>
    <n v="2628818"/>
    <n v="2631435"/>
    <n v="2639226"/>
    <n v="2646401"/>
    <n v="2648927"/>
    <m/>
    <x v="5"/>
  </r>
  <r>
    <x v="1"/>
    <m/>
    <s v="6.สัดส่วนปริมาณการใช้ไฟฟ้าภาคครัวเรือนต่อประชากร (ล้านกิโลวัตต์/คน/ปี)"/>
    <x v="37"/>
    <x v="11"/>
    <n v="1659"/>
    <n v="1288"/>
    <n v="1287"/>
    <n v="1039.3071629999999"/>
    <n v="683.097712"/>
    <m/>
    <x v="15"/>
  </r>
  <r>
    <x v="1"/>
    <m/>
    <m/>
    <x v="36"/>
    <x v="2"/>
    <n v="2628818"/>
    <n v="2631435"/>
    <n v="2639226"/>
    <n v="2646401"/>
    <n v="2648927"/>
    <m/>
    <x v="5"/>
  </r>
  <r>
    <x v="1"/>
    <m/>
    <s v="7.สัดส่วนปริมาณการใช้ไฟฟ้าในภาคที่ไม่ใช่ครัวเรือนต่อ GPP (กิโลวัตต์-ชั่วโมง/ล้านบาท)"/>
    <x v="38"/>
    <x v="11"/>
    <n v="3733.3059990000002"/>
    <n v="4543"/>
    <n v="4456"/>
    <n v="3641.3407099999999"/>
    <n v="2175.3621950000002"/>
    <m/>
    <x v="15"/>
  </r>
  <r>
    <x v="1"/>
    <m/>
    <m/>
    <x v="39"/>
    <x v="1"/>
    <n v="264964"/>
    <n v="263578"/>
    <n v="274898"/>
    <m/>
    <m/>
    <m/>
    <x v="1"/>
  </r>
  <r>
    <x v="1"/>
    <m/>
    <s v="8.สัดส่วนปริมาณการใช้น้ำมันเชื้อเพลิงในภาคอุตสาหกรรมต่อ GPP ภาคอุตสาหกรรม (ลิตร/ล้านบาท)"/>
    <x v="40"/>
    <x v="10"/>
    <n v="6897"/>
    <n v="7664"/>
    <n v="6136"/>
    <n v="5872"/>
    <m/>
    <m/>
    <x v="14"/>
  </r>
  <r>
    <x v="1"/>
    <m/>
    <m/>
    <x v="41"/>
    <x v="1"/>
    <n v="69553"/>
    <n v="72152"/>
    <n v="81342"/>
    <m/>
    <m/>
    <m/>
    <x v="1"/>
  </r>
  <r>
    <x v="4"/>
    <s v="1.เสริมสร้างความมั่นคงเพื่อป้องกันสถาบันหลักของชาติ"/>
    <s v="1.จำนวนตำบลที่เข้าร่วมกิจกรรมเสริมสร้างความรู้ความเข้าใจถึงความสำคัญของสถาบันหลักของชาติ(ตำบล)"/>
    <x v="42"/>
    <x v="12"/>
    <n v="0"/>
    <n v="0"/>
    <n v="0"/>
    <n v="10"/>
    <n v="10"/>
    <m/>
    <x v="16"/>
  </r>
  <r>
    <x v="1"/>
    <s v=" 2.เป็นศูนย์บริหาร  จัดการเครือข่ายการ ป้องกันและแก้ปัญหา"/>
    <s v="2.จำนวนตำบลที่เข้าร่วมโครงการ/กิจกรรมเครือข่ายการป้องกันและแก้ไขปัญหาทุกมิติ(ตำบล)"/>
    <x v="43"/>
    <x v="12"/>
    <s v="NA"/>
    <s v="NA"/>
    <s v="NA"/>
    <s v="NA"/>
    <s v="NA"/>
    <m/>
    <x v="17"/>
  </r>
  <r>
    <x v="1"/>
    <m/>
    <m/>
    <x v="44"/>
    <x v="13"/>
    <m/>
    <m/>
    <m/>
    <m/>
    <m/>
    <m/>
    <x v="18"/>
  </r>
  <r>
    <x v="1"/>
    <m/>
    <m/>
    <x v="44"/>
    <x v="13"/>
    <m/>
    <m/>
    <m/>
    <m/>
    <m/>
    <m/>
    <x v="18"/>
  </r>
  <r>
    <x v="1"/>
    <s v="3.เสริมสร้างความปองดองและความสมานฉันท์ในชาติ"/>
    <s v="3.สร้างการรับรู้ที่ถูกต้อง (ตำบล)"/>
    <x v="45"/>
    <x v="12"/>
    <s v="NA"/>
    <s v="NA"/>
    <s v="NA"/>
    <s v="NA"/>
    <s v="NA"/>
    <m/>
    <x v="17"/>
  </r>
  <r>
    <x v="1"/>
    <m/>
    <s v="4.สร้างการมีส่วนร่วม (ตำบล)"/>
    <x v="46"/>
    <x v="12"/>
    <s v="NA"/>
    <s v="NA"/>
    <s v="NA"/>
    <s v="NA"/>
    <s v="NA"/>
    <m/>
    <x v="17"/>
  </r>
  <r>
    <x v="5"/>
    <s v="1.เพิ่มประสิทธิภาพการปฏิบัติราชการ"/>
    <s v="1.ร้อยละของสถานพยาบาลที่ได้รับการรับรองคุณภาพ HA (%)"/>
    <x v="47"/>
    <x v="4"/>
    <n v="23"/>
    <n v="20"/>
    <n v="19"/>
    <n v="30"/>
    <n v="31"/>
    <m/>
    <x v="19"/>
  </r>
  <r>
    <x v="1"/>
    <m/>
    <m/>
    <x v="44"/>
    <x v="13"/>
    <m/>
    <m/>
    <m/>
    <m/>
    <m/>
    <m/>
    <x v="18"/>
  </r>
  <r>
    <x v="1"/>
    <m/>
    <m/>
    <x v="48"/>
    <x v="4"/>
    <n v="1382"/>
    <n v="1359"/>
    <n v="1359"/>
    <n v="1369"/>
    <m/>
    <m/>
    <x v="19"/>
  </r>
  <r>
    <x v="1"/>
    <m/>
    <m/>
    <x v="44"/>
    <x v="13"/>
    <m/>
    <m/>
    <m/>
    <m/>
    <m/>
    <m/>
    <x v="18"/>
  </r>
  <r>
    <x v="1"/>
    <m/>
    <s v="2.ร้อยละของครัวเรือนที่เข้าถึงน้ำประปา (%)"/>
    <x v="49"/>
    <x v="3"/>
    <n v="313291"/>
    <n v="331486"/>
    <n v="348034"/>
    <n v="134795"/>
    <n v="142259"/>
    <m/>
    <x v="20"/>
  </r>
  <r>
    <x v="1"/>
    <m/>
    <m/>
    <x v="44"/>
    <x v="13"/>
    <m/>
    <m/>
    <m/>
    <m/>
    <m/>
    <m/>
    <x v="18"/>
  </r>
  <r>
    <x v="1"/>
    <m/>
    <m/>
    <x v="50"/>
    <x v="3"/>
    <n v="740868"/>
    <n v="776058"/>
    <n v="745258.01"/>
    <n v="765584"/>
    <m/>
    <m/>
    <x v="3"/>
  </r>
  <r>
    <x v="1"/>
    <m/>
    <s v="3.ร้อยละของครัวเรือนที่เข้าถึงไฟฟ้า (%)"/>
    <x v="51"/>
    <x v="3"/>
    <n v="794271"/>
    <n v="815203"/>
    <n v="702133"/>
    <n v="714073"/>
    <n v="720593"/>
    <m/>
    <x v="15"/>
  </r>
  <r>
    <x v="1"/>
    <m/>
    <m/>
    <x v="50"/>
    <x v="3"/>
    <n v="740868"/>
    <n v="776058"/>
    <n v="745258.01"/>
    <n v="765584"/>
    <m/>
    <m/>
    <x v="3"/>
  </r>
  <r>
    <x v="1"/>
    <m/>
    <s v="4.ร้อยละของประชากรที่เข้าถึงอินเตอร์เน็ต (%)"/>
    <x v="52"/>
    <x v="2"/>
    <s v="-"/>
    <n v="2333239"/>
    <n v="2330984"/>
    <n v="2327798"/>
    <m/>
    <m/>
    <x v="3"/>
  </r>
  <r>
    <x v="1"/>
    <m/>
    <m/>
    <x v="53"/>
    <x v="2"/>
    <n v="852076"/>
    <n v="1021414"/>
    <n v="1176308"/>
    <n v="1209583"/>
    <m/>
    <m/>
    <x v="3"/>
  </r>
  <r>
    <x v="1"/>
    <m/>
    <s v="5.การให้บริการภาครัฐ รัฐวิสาหกิจและเอกชน"/>
    <x v="54"/>
    <x v="4"/>
    <n v="2"/>
    <n v="2"/>
    <n v="2"/>
    <n v="2"/>
    <n v="2"/>
    <m/>
    <x v="16"/>
  </r>
  <r>
    <x v="1"/>
    <m/>
    <s v="  5.1 จำนวนครั้ง"/>
    <x v="44"/>
    <x v="13"/>
    <m/>
    <m/>
    <m/>
    <m/>
    <m/>
    <m/>
    <x v="18"/>
  </r>
  <r>
    <x v="1"/>
    <m/>
    <s v="  5.2 ร้อยละความพึงพอใจของผู้รับบริการ"/>
    <x v="44"/>
    <x v="13"/>
    <m/>
    <m/>
    <m/>
    <m/>
    <m/>
    <m/>
    <x v="18"/>
  </r>
  <r>
    <x v="1"/>
    <m/>
    <s v=" 6.ร้อยละความสำเร็จของการ เบิกจ่ายงบประมาณ (%)"/>
    <x v="55"/>
    <x v="0"/>
    <n v="34792.83"/>
    <n v="37317.599999999999"/>
    <n v="26087.7"/>
    <n v="24301.5"/>
    <n v="23986.35"/>
    <m/>
    <x v="21"/>
  </r>
  <r>
    <x v="1"/>
    <m/>
    <m/>
    <x v="56"/>
    <x v="0"/>
    <n v="32166.75"/>
    <n v="33448.199999999997"/>
    <n v="23774.62"/>
    <n v="22366.6"/>
    <n v="21284.348999999998"/>
    <m/>
    <x v="21"/>
  </r>
  <r>
    <x v="1"/>
    <m/>
    <s v="7.ร้อยละของภาษีท้องถิ่นที่จัดเก็บได้ไม่รวมเงินอุดหนุนเฉพาะกิจ (%) "/>
    <x v="57"/>
    <x v="0"/>
    <n v="11326379875"/>
    <n v="9337378184"/>
    <n v="9863307555"/>
    <n v="823622750"/>
    <n v="931118593.01999998"/>
    <m/>
    <x v="22"/>
  </r>
  <r>
    <x v="1"/>
    <m/>
    <m/>
    <x v="58"/>
    <x v="0"/>
    <n v="11022141523"/>
    <n v="9699015392"/>
    <n v="9687935894"/>
    <n v="10261165713"/>
    <n v="1290480500"/>
    <m/>
    <x v="22"/>
  </r>
  <r>
    <x v="1"/>
    <s v="2.เพิ่มประสิทธิภาพการพัฒนาองค์กร"/>
    <s v="8.ร้อยละความพึงพอใจต่อประสิทธิภาพการพัฒนาองค์กร"/>
    <x v="59"/>
    <x v="13"/>
    <s v="NA"/>
    <s v="NA"/>
    <s v="NA"/>
    <s v="NA"/>
    <s v="NA"/>
    <m/>
    <x v="1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6">
  <r>
    <x v="0"/>
    <s v="บาท"/>
  </r>
  <r>
    <x v="1"/>
    <s v="ล้านบาท"/>
  </r>
  <r>
    <x v="2"/>
    <s v="คน"/>
  </r>
  <r>
    <x v="3"/>
    <s v="คน"/>
  </r>
  <r>
    <x v="4"/>
    <s v="บาท"/>
  </r>
  <r>
    <x v="5"/>
    <s v="บาท"/>
  </r>
  <r>
    <x v="6"/>
    <s v="ครัวเรือน"/>
  </r>
  <r>
    <x v="7"/>
    <s v="บาท"/>
  </r>
  <r>
    <x v="5"/>
    <s v="บาท"/>
  </r>
  <r>
    <x v="8"/>
    <s v="ล้านบาท"/>
  </r>
  <r>
    <x v="9"/>
    <s v="คน"/>
  </r>
  <r>
    <x v="10"/>
    <s v="แห่ง"/>
  </r>
  <r>
    <x v="11"/>
    <s v="บาท"/>
  </r>
  <r>
    <x v="12"/>
    <s v="บาท"/>
  </r>
  <r>
    <x v="13"/>
    <s v="บาท"/>
  </r>
  <r>
    <x v="14"/>
    <s v="ครัวเรือน"/>
  </r>
  <r>
    <x v="15"/>
    <s v="คน"/>
  </r>
  <r>
    <x v="16"/>
    <s v="บาท"/>
  </r>
  <r>
    <x v="17"/>
    <s v="บาท"/>
  </r>
  <r>
    <x v="18"/>
    <s v="คน"/>
  </r>
  <r>
    <x v="19"/>
    <s v="คน"/>
  </r>
  <r>
    <x v="20"/>
    <s v="คน"/>
  </r>
  <r>
    <x v="21"/>
    <s v="คน"/>
  </r>
  <r>
    <x v="22"/>
    <s v="ครั้ง"/>
  </r>
  <r>
    <x v="23"/>
    <s v="คน"/>
  </r>
  <r>
    <x v="24"/>
    <s v="คน"/>
  </r>
  <r>
    <x v="25"/>
    <s v="คน"/>
  </r>
  <r>
    <x v="26"/>
    <s v="คน"/>
  </r>
  <r>
    <x v="27"/>
    <s v="คน"/>
  </r>
  <r>
    <x v="28"/>
    <s v="ปี"/>
  </r>
  <r>
    <x v="29"/>
    <s v="คะแนน"/>
  </r>
  <r>
    <x v="30"/>
    <s v="คน"/>
  </r>
  <r>
    <x v="31"/>
    <s v="ไร่"/>
  </r>
  <r>
    <x v="32"/>
    <s v="ตัน/วัน"/>
  </r>
  <r>
    <x v="33"/>
    <s v="แห่ง"/>
  </r>
  <r>
    <x v="34"/>
    <s v="ไร่"/>
  </r>
  <r>
    <x v="35"/>
    <s v="ล้านลิตร"/>
  </r>
  <r>
    <x v="36"/>
    <s v="คน"/>
  </r>
  <r>
    <x v="37"/>
    <s v="ล้านกิโลวัตต์/ชั่วโมง"/>
  </r>
  <r>
    <x v="36"/>
    <s v="คน"/>
  </r>
  <r>
    <x v="38"/>
    <s v="ล้านกิโลวัตต์/ชั่วโมง"/>
  </r>
  <r>
    <x v="39"/>
    <s v="ล้านบาท"/>
  </r>
  <r>
    <x v="40"/>
    <s v="ล้านลิตร"/>
  </r>
  <r>
    <x v="41"/>
    <s v="ล้านบาท"/>
  </r>
  <r>
    <x v="42"/>
    <s v="ตำบล"/>
  </r>
  <r>
    <x v="43"/>
    <s v="ตำบล"/>
  </r>
  <r>
    <x v="44"/>
    <s v="ตำบล"/>
  </r>
  <r>
    <x v="45"/>
    <s v="ตำบล"/>
  </r>
  <r>
    <x v="46"/>
    <s v="แห่ง"/>
  </r>
  <r>
    <x v="47"/>
    <s v="แห่ง"/>
  </r>
  <r>
    <x v="48"/>
    <s v="ครัวเรือน"/>
  </r>
  <r>
    <x v="49"/>
    <s v="ครัวเรือน"/>
  </r>
  <r>
    <x v="50"/>
    <s v="ครัวเรือน"/>
  </r>
  <r>
    <x v="49"/>
    <s v="ครัวเรือน"/>
  </r>
  <r>
    <x v="51"/>
    <s v="คน"/>
  </r>
  <r>
    <x v="52"/>
    <s v="คน"/>
  </r>
  <r>
    <x v="53"/>
    <s v="แห่ง"/>
  </r>
  <r>
    <x v="54"/>
    <m/>
  </r>
  <r>
    <x v="54"/>
    <m/>
  </r>
  <r>
    <x v="55"/>
    <s v="บาท"/>
  </r>
  <r>
    <x v="56"/>
    <s v="บาท"/>
  </r>
  <r>
    <x v="57"/>
    <s v="บาท"/>
  </r>
  <r>
    <x v="58"/>
    <s v="บาท"/>
  </r>
  <r>
    <x v="59"/>
    <m/>
  </r>
  <r>
    <x v="54"/>
    <m/>
  </r>
  <r>
    <x v="5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3" cacheId="40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0:B25" firstHeaderRow="1" firstDataRow="1" firstDataCol="1"/>
  <pivotFields count="12">
    <pivotField showAll="0"/>
    <pivotField showAll="0"/>
    <pivotField showAll="0"/>
    <pivotField showAll="0"/>
    <pivotField axis="axisRow" dataField="1" showAll="0">
      <items count="15">
        <item x="2"/>
        <item x="5"/>
        <item x="3"/>
        <item x="7"/>
        <item x="9"/>
        <item x="12"/>
        <item x="0"/>
        <item x="6"/>
        <item x="8"/>
        <item x="11"/>
        <item x="1"/>
        <item x="10"/>
        <item x="4"/>
        <item x="13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Count of หน่วยวัด" fld="4" subtotal="count" baseField="0" baseItem="0"/>
  </dataFields>
  <formats count="2">
    <format dxfId="1">
      <pivotArea collapsedLevelsAreSubtotals="1" fieldPosition="0">
        <references count="1">
          <reference field="4" count="1">
            <x v="13"/>
          </reference>
        </references>
      </pivotArea>
    </format>
    <format dxfId="0">
      <pivotArea dataOnly="0" labelOnly="1" fieldPosition="0">
        <references count="1">
          <reference field="4" count="1">
            <x v="13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40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8" firstHeaderRow="1" firstDataRow="1" firstDataCol="1"/>
  <pivotFields count="12">
    <pivotField axis="axisRow" showAll="0">
      <items count="7">
        <item x="0"/>
        <item x="2"/>
        <item x="3"/>
        <item x="4"/>
        <item x="5"/>
        <item x="1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5" cacheId="40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68" firstHeaderRow="1" firstDataRow="1" firstDataCol="1"/>
  <pivotFields count="12">
    <pivotField axis="axisRow" showAll="0">
      <items count="7">
        <item x="0"/>
        <item x="2"/>
        <item x="3"/>
        <item x="4"/>
        <item x="5"/>
        <item x="1"/>
        <item t="default"/>
      </items>
    </pivotField>
    <pivotField showAll="0"/>
    <pivotField showAll="0"/>
    <pivotField axis="axisRow" dataField="1" showAll="0">
      <items count="61">
        <item x="38"/>
        <item x="37"/>
        <item x="7"/>
        <item x="59"/>
        <item x="11"/>
        <item x="55"/>
        <item x="22"/>
        <item x="49"/>
        <item x="51"/>
        <item x="6"/>
        <item x="27"/>
        <item x="52"/>
        <item x="18"/>
        <item x="2"/>
        <item x="23"/>
        <item x="10"/>
        <item x="47"/>
        <item x="42"/>
        <item x="43"/>
        <item x="46"/>
        <item x="45"/>
        <item x="25"/>
        <item x="40"/>
        <item x="35"/>
        <item x="32"/>
        <item x="29"/>
        <item x="1"/>
        <item x="34"/>
        <item x="31"/>
        <item x="57"/>
        <item x="8"/>
        <item x="0"/>
        <item x="54"/>
        <item x="16"/>
        <item x="4"/>
        <item x="33"/>
        <item x="56"/>
        <item x="12"/>
        <item x="58"/>
        <item x="50"/>
        <item x="30"/>
        <item x="36"/>
        <item x="24"/>
        <item x="53"/>
        <item x="28"/>
        <item x="19"/>
        <item x="9"/>
        <item x="3"/>
        <item x="48"/>
        <item x="26"/>
        <item x="39"/>
        <item x="41"/>
        <item x="5"/>
        <item x="17"/>
        <item x="13"/>
        <item x="20"/>
        <item x="21"/>
        <item x="14"/>
        <item x="15"/>
        <item x="4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67">
    <i>
      <x/>
    </i>
    <i r="1">
      <x v="31"/>
    </i>
    <i>
      <x v="1"/>
    </i>
    <i r="1">
      <x v="4"/>
    </i>
    <i>
      <x v="2"/>
    </i>
    <i r="1">
      <x v="28"/>
    </i>
    <i>
      <x v="3"/>
    </i>
    <i r="1">
      <x v="17"/>
    </i>
    <i>
      <x v="4"/>
    </i>
    <i r="1">
      <x v="16"/>
    </i>
    <i>
      <x v="5"/>
    </i>
    <i r="1">
      <x/>
    </i>
    <i r="1">
      <x v="1"/>
    </i>
    <i r="1">
      <x v="2"/>
    </i>
    <i r="1">
      <x v="3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9"/>
    </i>
    <i r="1">
      <x v="30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40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27:B51" firstHeaderRow="1" firstDataRow="1" firstDataCol="1"/>
  <pivotFields count="12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4">
        <item x="5"/>
        <item x="20"/>
        <item x="15"/>
        <item x="17"/>
        <item x="9"/>
        <item x="1"/>
        <item x="21"/>
        <item x="16"/>
        <item x="13"/>
        <item x="11"/>
        <item x="6"/>
        <item x="14"/>
        <item x="2"/>
        <item x="7"/>
        <item x="10"/>
        <item x="22"/>
        <item x="0"/>
        <item x="3"/>
        <item x="8"/>
        <item x="19"/>
        <item x="12"/>
        <item x="4"/>
        <item x="18"/>
        <item t="default"/>
      </items>
    </pivotField>
  </pivotFields>
  <rowFields count="1">
    <field x="11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Count of หน่วยงานเจ้าของข้อมูล" fld="11" subtotal="count" baseField="0" baseItem="0"/>
  </dataFields>
  <formats count="2">
    <format dxfId="3">
      <pivotArea collapsedLevelsAreSubtotals="1" fieldPosition="0">
        <references count="1">
          <reference field="11" count="1">
            <x v="22"/>
          </reference>
        </references>
      </pivotArea>
    </format>
    <format dxfId="2">
      <pivotArea dataOnly="0" labelOnly="1" fieldPosition="0">
        <references count="1">
          <reference field="11" count="1">
            <x v="22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35" cacheId="405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62" firstHeaderRow="1" firstDataRow="1" firstDataCol="1"/>
  <pivotFields count="2">
    <pivotField axis="axisRow" showAll="0">
      <items count="61">
        <item x="33"/>
        <item x="38"/>
        <item x="37"/>
        <item x="7"/>
        <item x="59"/>
        <item x="11"/>
        <item x="55"/>
        <item x="23"/>
        <item x="22"/>
        <item x="50"/>
        <item x="48"/>
        <item x="6"/>
        <item x="27"/>
        <item x="51"/>
        <item x="18"/>
        <item x="2"/>
        <item x="10"/>
        <item x="46"/>
        <item x="43"/>
        <item x="42"/>
        <item x="45"/>
        <item x="44"/>
        <item x="25"/>
        <item x="40"/>
        <item x="35"/>
        <item x="32"/>
        <item x="29"/>
        <item x="1"/>
        <item x="34"/>
        <item x="31"/>
        <item x="57"/>
        <item x="8"/>
        <item x="0"/>
        <item x="53"/>
        <item x="16"/>
        <item x="4"/>
        <item x="58"/>
        <item x="56"/>
        <item x="12"/>
        <item x="49"/>
        <item x="30"/>
        <item x="36"/>
        <item x="24"/>
        <item x="52"/>
        <item x="28"/>
        <item x="19"/>
        <item x="9"/>
        <item x="3"/>
        <item x="47"/>
        <item x="26"/>
        <item x="39"/>
        <item x="41"/>
        <item x="5"/>
        <item x="17"/>
        <item x="13"/>
        <item x="20"/>
        <item x="21"/>
        <item x="14"/>
        <item x="15"/>
        <item x="54"/>
        <item t="default"/>
      </items>
    </pivotField>
    <pivotField dataField="1" showAll="0"/>
  </pivotFields>
  <rowFields count="1">
    <field x="0"/>
  </rowFields>
  <rowItems count="6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3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18"/>
  <sheetViews>
    <sheetView zoomScale="96" zoomScaleNormal="96" workbookViewId="0">
      <pane xSplit="1" topLeftCell="I1" activePane="topRight" state="frozen"/>
      <selection pane="topRight" activeCell="N3" sqref="N3"/>
    </sheetView>
  </sheetViews>
  <sheetFormatPr defaultColWidth="9" defaultRowHeight="18.75"/>
  <cols>
    <col min="1" max="1" width="22.375" style="7" bestFit="1" customWidth="1"/>
    <col min="2" max="2" width="23.125" style="7" customWidth="1"/>
    <col min="3" max="3" width="22.375" style="7" customWidth="1"/>
    <col min="4" max="4" width="34.375" style="7" customWidth="1"/>
    <col min="5" max="5" width="9.125" style="7" customWidth="1"/>
    <col min="6" max="6" width="12.25" style="8" bestFit="1" customWidth="1"/>
    <col min="7" max="8" width="11.625" style="8" customWidth="1"/>
    <col min="9" max="9" width="12.25" style="8" bestFit="1" customWidth="1"/>
    <col min="10" max="11" width="12.25" style="8" customWidth="1"/>
    <col min="12" max="12" width="27.625" style="7" customWidth="1"/>
    <col min="13" max="13" width="11.375" style="7" customWidth="1"/>
    <col min="14" max="14" width="10" style="7" customWidth="1"/>
    <col min="15" max="16" width="11.625" style="7" customWidth="1"/>
    <col min="17" max="17" width="9" style="7"/>
    <col min="18" max="18" width="20.75" style="7" customWidth="1"/>
    <col min="19" max="19" width="15.625" style="7" customWidth="1"/>
    <col min="20" max="20" width="17.375" style="7" customWidth="1"/>
    <col min="21" max="16384" width="9" style="7"/>
  </cols>
  <sheetData>
    <row r="1" spans="1:18" ht="21">
      <c r="A1" s="6" t="s">
        <v>183</v>
      </c>
    </row>
    <row r="2" spans="1:18" ht="19.5" thickBot="1"/>
    <row r="3" spans="1:18" s="9" customFormat="1" ht="19.5" thickBot="1">
      <c r="A3" s="112"/>
      <c r="B3" s="113"/>
      <c r="C3" s="113"/>
      <c r="D3" s="113"/>
      <c r="E3" s="114"/>
      <c r="F3" s="115" t="s">
        <v>4</v>
      </c>
      <c r="G3" s="116"/>
      <c r="H3" s="116"/>
      <c r="I3" s="116"/>
      <c r="J3" s="116"/>
      <c r="K3" s="117"/>
      <c r="L3" s="118"/>
      <c r="M3" s="119"/>
      <c r="N3" s="120" t="s">
        <v>81</v>
      </c>
      <c r="O3" s="121"/>
      <c r="P3" s="122" t="s">
        <v>181</v>
      </c>
    </row>
    <row r="4" spans="1:18" s="9" customFormat="1" ht="19.5" thickBot="1">
      <c r="A4" s="112" t="s">
        <v>77</v>
      </c>
      <c r="B4" s="113" t="s">
        <v>0</v>
      </c>
      <c r="C4" s="113" t="s">
        <v>1</v>
      </c>
      <c r="D4" s="113" t="s">
        <v>2</v>
      </c>
      <c r="E4" s="114" t="s">
        <v>3</v>
      </c>
      <c r="F4" s="42">
        <v>2558</v>
      </c>
      <c r="G4" s="42">
        <v>2559</v>
      </c>
      <c r="H4" s="42">
        <v>2560</v>
      </c>
      <c r="I4" s="42">
        <v>2561</v>
      </c>
      <c r="J4" s="81">
        <v>2562</v>
      </c>
      <c r="K4" s="42">
        <v>2563</v>
      </c>
      <c r="L4" s="118" t="s">
        <v>113</v>
      </c>
      <c r="M4" s="119" t="s">
        <v>80</v>
      </c>
      <c r="N4" s="63" t="s">
        <v>82</v>
      </c>
      <c r="O4" s="64" t="s">
        <v>83</v>
      </c>
      <c r="P4" s="123"/>
    </row>
    <row r="5" spans="1:18" ht="57" thickBot="1">
      <c r="A5" s="104" t="s">
        <v>5</v>
      </c>
      <c r="B5" s="87" t="s">
        <v>6</v>
      </c>
      <c r="C5" s="10" t="s">
        <v>79</v>
      </c>
      <c r="D5" s="106" t="s">
        <v>116</v>
      </c>
      <c r="E5" s="109" t="s">
        <v>7</v>
      </c>
      <c r="F5" s="11">
        <v>26376</v>
      </c>
      <c r="G5" s="99" t="s">
        <v>8</v>
      </c>
      <c r="H5" s="11">
        <v>24429</v>
      </c>
      <c r="I5" s="11" t="s">
        <v>8</v>
      </c>
      <c r="J5" s="78"/>
      <c r="K5" s="78"/>
      <c r="L5" s="88" t="s">
        <v>9</v>
      </c>
      <c r="M5" s="66"/>
      <c r="N5" s="67"/>
      <c r="O5" s="67"/>
      <c r="P5" s="82" t="s">
        <v>88</v>
      </c>
      <c r="Q5" s="7">
        <v>2</v>
      </c>
    </row>
    <row r="6" spans="1:18" ht="38.25" thickBot="1">
      <c r="A6" s="101"/>
      <c r="B6" s="89"/>
      <c r="C6" s="106" t="s">
        <v>101</v>
      </c>
      <c r="D6" s="87" t="s">
        <v>143</v>
      </c>
      <c r="E6" s="12" t="s">
        <v>10</v>
      </c>
      <c r="F6" s="94">
        <v>264964</v>
      </c>
      <c r="G6" s="94">
        <v>263578</v>
      </c>
      <c r="H6" s="94">
        <v>274898</v>
      </c>
      <c r="I6" s="100"/>
      <c r="J6" s="65"/>
      <c r="K6" s="65"/>
      <c r="L6" s="13" t="s">
        <v>11</v>
      </c>
      <c r="M6" s="68"/>
      <c r="N6" s="69"/>
      <c r="O6" s="69"/>
      <c r="P6" s="82" t="s">
        <v>88</v>
      </c>
      <c r="Q6" s="7">
        <v>2</v>
      </c>
    </row>
    <row r="7" spans="1:18" ht="44.25" customHeight="1" thickBot="1">
      <c r="A7" s="101"/>
      <c r="B7" s="87" t="s">
        <v>78</v>
      </c>
      <c r="C7" s="102" t="s">
        <v>12</v>
      </c>
      <c r="D7" s="10" t="s">
        <v>118</v>
      </c>
      <c r="E7" s="14" t="s">
        <v>13</v>
      </c>
      <c r="F7" s="15">
        <v>1399111</v>
      </c>
      <c r="G7" s="15">
        <v>1333860</v>
      </c>
      <c r="H7" s="15">
        <v>1334746</v>
      </c>
      <c r="I7" s="15">
        <v>1363122</v>
      </c>
      <c r="J7" s="17">
        <v>1240343</v>
      </c>
      <c r="K7" s="17"/>
      <c r="L7" s="107" t="s">
        <v>9</v>
      </c>
      <c r="M7" s="68"/>
      <c r="N7" s="69"/>
      <c r="O7" s="69"/>
      <c r="P7" s="82"/>
      <c r="Q7" s="7">
        <v>1</v>
      </c>
    </row>
    <row r="8" spans="1:18" ht="19.5" thickBot="1">
      <c r="A8" s="101"/>
      <c r="B8" s="88"/>
      <c r="C8" s="103"/>
      <c r="D8" s="10" t="s">
        <v>119</v>
      </c>
      <c r="E8" s="16" t="s">
        <v>13</v>
      </c>
      <c r="F8" s="17">
        <v>23408</v>
      </c>
      <c r="G8" s="17">
        <v>23623</v>
      </c>
      <c r="H8" s="17">
        <v>27867</v>
      </c>
      <c r="I8" s="17">
        <v>21486</v>
      </c>
      <c r="J8" s="17">
        <v>20088</v>
      </c>
      <c r="K8" s="17"/>
      <c r="L8" s="10" t="s">
        <v>9</v>
      </c>
      <c r="M8" s="68"/>
      <c r="N8" s="69"/>
      <c r="O8" s="69"/>
      <c r="P8" s="82"/>
      <c r="Q8" s="7">
        <v>1</v>
      </c>
    </row>
    <row r="9" spans="1:18" ht="19.5" customHeight="1" thickBot="1">
      <c r="A9" s="101"/>
      <c r="B9" s="88"/>
      <c r="C9" s="102" t="s">
        <v>14</v>
      </c>
      <c r="D9" s="43" t="s">
        <v>120</v>
      </c>
      <c r="E9" s="18" t="s">
        <v>7</v>
      </c>
      <c r="F9" s="17">
        <v>245760</v>
      </c>
      <c r="G9" s="19" t="s">
        <v>8</v>
      </c>
      <c r="H9" s="17">
        <v>223239</v>
      </c>
      <c r="I9" s="19" t="s">
        <v>8</v>
      </c>
      <c r="J9" s="76"/>
      <c r="K9" s="76"/>
      <c r="L9" s="10" t="s">
        <v>9</v>
      </c>
      <c r="M9" s="68"/>
      <c r="N9" s="69"/>
      <c r="O9" s="69"/>
      <c r="P9" s="82" t="s">
        <v>88</v>
      </c>
      <c r="Q9" s="7">
        <v>2</v>
      </c>
    </row>
    <row r="10" spans="1:18" ht="19.5" thickBot="1">
      <c r="A10" s="101"/>
      <c r="B10" s="88"/>
      <c r="C10" s="103"/>
      <c r="D10" s="10" t="s">
        <v>121</v>
      </c>
      <c r="E10" s="20" t="s">
        <v>7</v>
      </c>
      <c r="F10" s="94">
        <v>26376</v>
      </c>
      <c r="G10" s="93" t="s">
        <v>8</v>
      </c>
      <c r="H10" s="94">
        <v>24429</v>
      </c>
      <c r="I10" s="94" t="s">
        <v>8</v>
      </c>
      <c r="J10" s="100"/>
      <c r="K10" s="100"/>
      <c r="L10" s="10" t="s">
        <v>9</v>
      </c>
      <c r="M10" s="68"/>
      <c r="N10" s="69"/>
      <c r="O10" s="69"/>
      <c r="P10" s="82" t="s">
        <v>88</v>
      </c>
      <c r="Q10" s="7">
        <v>2</v>
      </c>
    </row>
    <row r="11" spans="1:18" ht="57" thickBot="1">
      <c r="A11" s="101"/>
      <c r="B11" s="88"/>
      <c r="C11" s="102" t="s">
        <v>15</v>
      </c>
      <c r="D11" s="107" t="s">
        <v>122</v>
      </c>
      <c r="E11" s="21" t="s">
        <v>16</v>
      </c>
      <c r="F11" s="97">
        <v>2211</v>
      </c>
      <c r="G11" s="87">
        <v>960</v>
      </c>
      <c r="H11" s="97">
        <v>19413</v>
      </c>
      <c r="I11" s="97">
        <v>18980</v>
      </c>
      <c r="J11" s="50">
        <v>19430</v>
      </c>
      <c r="K11" s="50"/>
      <c r="L11" s="87" t="s">
        <v>17</v>
      </c>
      <c r="M11" s="68"/>
      <c r="N11" s="69"/>
      <c r="O11" s="69"/>
      <c r="P11" s="70"/>
      <c r="Q11" s="35">
        <v>1</v>
      </c>
      <c r="R11" s="35" t="s">
        <v>176</v>
      </c>
    </row>
    <row r="12" spans="1:18" ht="19.5" customHeight="1" thickBot="1">
      <c r="A12" s="101"/>
      <c r="B12" s="88"/>
      <c r="C12" s="102" t="s">
        <v>18</v>
      </c>
      <c r="D12" s="107" t="s">
        <v>123</v>
      </c>
      <c r="E12" s="21" t="s">
        <v>7</v>
      </c>
      <c r="F12" s="22">
        <v>7731</v>
      </c>
      <c r="G12" s="23" t="s">
        <v>8</v>
      </c>
      <c r="H12" s="22">
        <v>6588</v>
      </c>
      <c r="I12" s="22" t="s">
        <v>8</v>
      </c>
      <c r="J12" s="79"/>
      <c r="K12" s="79"/>
      <c r="L12" s="107" t="s">
        <v>9</v>
      </c>
      <c r="M12" s="68"/>
      <c r="N12" s="69"/>
      <c r="O12" s="69"/>
      <c r="P12" s="82" t="s">
        <v>88</v>
      </c>
      <c r="Q12" s="7">
        <v>2</v>
      </c>
    </row>
    <row r="13" spans="1:18" ht="19.5" thickBot="1">
      <c r="A13" s="101"/>
      <c r="B13" s="103"/>
      <c r="C13" s="103"/>
      <c r="D13" s="107" t="s">
        <v>121</v>
      </c>
      <c r="E13" s="21" t="s">
        <v>7</v>
      </c>
      <c r="F13" s="17">
        <v>26376</v>
      </c>
      <c r="G13" s="19" t="s">
        <v>8</v>
      </c>
      <c r="H13" s="17">
        <v>24429</v>
      </c>
      <c r="I13" s="17" t="s">
        <v>8</v>
      </c>
      <c r="J13" s="79"/>
      <c r="K13" s="79"/>
      <c r="L13" s="107" t="s">
        <v>9</v>
      </c>
      <c r="M13" s="68"/>
      <c r="N13" s="69"/>
      <c r="O13" s="69"/>
      <c r="P13" s="82" t="s">
        <v>88</v>
      </c>
      <c r="Q13" s="7">
        <v>2</v>
      </c>
    </row>
    <row r="14" spans="1:18" ht="43.5" customHeight="1" thickBot="1">
      <c r="A14" s="101"/>
      <c r="B14" s="102" t="s">
        <v>19</v>
      </c>
      <c r="C14" s="102" t="s">
        <v>20</v>
      </c>
      <c r="D14" s="87" t="s">
        <v>124</v>
      </c>
      <c r="E14" s="95" t="s">
        <v>10</v>
      </c>
      <c r="F14" s="94">
        <v>163242</v>
      </c>
      <c r="G14" s="94">
        <v>168190</v>
      </c>
      <c r="H14" s="94">
        <v>174865</v>
      </c>
      <c r="I14" s="100"/>
      <c r="J14" s="100"/>
      <c r="K14" s="100"/>
      <c r="L14" s="87" t="s">
        <v>11</v>
      </c>
      <c r="M14" s="68"/>
      <c r="N14" s="69"/>
      <c r="O14" s="69"/>
      <c r="P14" s="82" t="s">
        <v>88</v>
      </c>
      <c r="Q14" s="7">
        <v>2</v>
      </c>
    </row>
    <row r="15" spans="1:18" ht="19.5" thickBot="1">
      <c r="A15" s="101"/>
      <c r="B15" s="88"/>
      <c r="C15" s="103"/>
      <c r="D15" s="87" t="s">
        <v>125</v>
      </c>
      <c r="E15" s="95" t="s">
        <v>13</v>
      </c>
      <c r="F15" s="94">
        <v>1371724</v>
      </c>
      <c r="G15" s="94">
        <v>1302266</v>
      </c>
      <c r="H15" s="94">
        <v>1294230</v>
      </c>
      <c r="I15" s="94">
        <v>1262950</v>
      </c>
      <c r="J15" s="22">
        <v>1179577</v>
      </c>
      <c r="K15" s="22"/>
      <c r="L15" s="87" t="s">
        <v>21</v>
      </c>
      <c r="M15" s="68"/>
      <c r="N15" s="69"/>
      <c r="O15" s="69"/>
      <c r="P15" s="70"/>
      <c r="Q15" s="7">
        <v>1</v>
      </c>
    </row>
    <row r="16" spans="1:18" ht="57" thickBot="1">
      <c r="A16" s="105"/>
      <c r="B16" s="103"/>
      <c r="C16" s="13" t="s">
        <v>22</v>
      </c>
      <c r="D16" s="44" t="s">
        <v>126</v>
      </c>
      <c r="E16" s="24" t="s">
        <v>23</v>
      </c>
      <c r="F16" s="94">
        <v>2766</v>
      </c>
      <c r="G16" s="94">
        <v>2524</v>
      </c>
      <c r="H16" s="94">
        <v>2635</v>
      </c>
      <c r="I16" s="94">
        <v>2663</v>
      </c>
      <c r="J16" s="11"/>
      <c r="K16" s="11"/>
      <c r="L16" s="13" t="s">
        <v>86</v>
      </c>
      <c r="M16" s="68"/>
      <c r="N16" s="69"/>
      <c r="O16" s="69"/>
      <c r="P16" s="82" t="s">
        <v>88</v>
      </c>
      <c r="Q16" s="7">
        <v>2</v>
      </c>
    </row>
    <row r="17" spans="1:17" ht="19.5" customHeight="1" thickBot="1">
      <c r="A17" s="104" t="s">
        <v>24</v>
      </c>
      <c r="B17" s="102" t="s">
        <v>25</v>
      </c>
      <c r="C17" s="87" t="s">
        <v>26</v>
      </c>
      <c r="D17" s="25" t="s">
        <v>127</v>
      </c>
      <c r="E17" s="21" t="s">
        <v>7</v>
      </c>
      <c r="F17" s="15">
        <v>18645</v>
      </c>
      <c r="G17" s="94">
        <v>18489</v>
      </c>
      <c r="H17" s="94">
        <v>17841</v>
      </c>
      <c r="I17" s="94">
        <v>18196</v>
      </c>
      <c r="J17" s="100"/>
      <c r="K17" s="100"/>
      <c r="L17" s="87" t="s">
        <v>21</v>
      </c>
      <c r="M17" s="68"/>
      <c r="N17" s="69"/>
      <c r="O17" s="69"/>
      <c r="P17" s="82" t="s">
        <v>88</v>
      </c>
      <c r="Q17" s="7">
        <v>2</v>
      </c>
    </row>
    <row r="18" spans="1:17" ht="19.5" thickBot="1">
      <c r="A18" s="101"/>
      <c r="B18" s="88"/>
      <c r="C18" s="88"/>
      <c r="D18" s="25" t="s">
        <v>128</v>
      </c>
      <c r="E18" s="21" t="s">
        <v>7</v>
      </c>
      <c r="F18" s="45">
        <v>16415</v>
      </c>
      <c r="G18" s="94">
        <v>16418</v>
      </c>
      <c r="H18" s="94">
        <v>15679</v>
      </c>
      <c r="I18" s="94">
        <v>15992</v>
      </c>
      <c r="J18" s="100"/>
      <c r="K18" s="100"/>
      <c r="L18" s="87" t="s">
        <v>21</v>
      </c>
      <c r="M18" s="68"/>
      <c r="N18" s="69"/>
      <c r="O18" s="69"/>
      <c r="P18" s="82" t="s">
        <v>88</v>
      </c>
      <c r="Q18" s="7">
        <v>2</v>
      </c>
    </row>
    <row r="19" spans="1:17" ht="38.25" thickBot="1">
      <c r="A19" s="101"/>
      <c r="B19" s="88"/>
      <c r="C19" s="88"/>
      <c r="D19" s="25" t="s">
        <v>129</v>
      </c>
      <c r="E19" s="21" t="s">
        <v>7</v>
      </c>
      <c r="F19" s="94">
        <v>7068</v>
      </c>
      <c r="G19" s="94">
        <v>8004</v>
      </c>
      <c r="H19" s="94">
        <v>7221</v>
      </c>
      <c r="I19" s="94">
        <v>7013</v>
      </c>
      <c r="J19" s="100"/>
      <c r="K19" s="100"/>
      <c r="L19" s="87" t="s">
        <v>21</v>
      </c>
      <c r="M19" s="68"/>
      <c r="N19" s="69"/>
      <c r="O19" s="69"/>
      <c r="P19" s="82" t="s">
        <v>88</v>
      </c>
      <c r="Q19" s="7">
        <v>2</v>
      </c>
    </row>
    <row r="20" spans="1:17" ht="19.5" thickBot="1">
      <c r="A20" s="101"/>
      <c r="B20" s="88"/>
      <c r="C20" s="88"/>
      <c r="D20" s="25" t="s">
        <v>130</v>
      </c>
      <c r="E20" s="21" t="s">
        <v>16</v>
      </c>
      <c r="F20" s="45">
        <v>740868</v>
      </c>
      <c r="G20" s="94">
        <v>776058</v>
      </c>
      <c r="H20" s="94">
        <v>745258</v>
      </c>
      <c r="I20" s="94">
        <v>765584</v>
      </c>
      <c r="J20" s="65"/>
      <c r="K20" s="65"/>
      <c r="L20" s="10" t="s">
        <v>21</v>
      </c>
      <c r="M20" s="68"/>
      <c r="N20" s="69"/>
      <c r="O20" s="69"/>
      <c r="P20" s="82" t="s">
        <v>88</v>
      </c>
      <c r="Q20" s="7">
        <v>2</v>
      </c>
    </row>
    <row r="21" spans="1:17" ht="19.5" thickBot="1">
      <c r="A21" s="101"/>
      <c r="B21" s="88"/>
      <c r="C21" s="103"/>
      <c r="D21" s="25" t="s">
        <v>131</v>
      </c>
      <c r="E21" s="21" t="s">
        <v>13</v>
      </c>
      <c r="F21" s="22">
        <v>2628818</v>
      </c>
      <c r="G21" s="22">
        <v>2631435</v>
      </c>
      <c r="H21" s="22">
        <v>2639226</v>
      </c>
      <c r="I21" s="22">
        <v>2646401</v>
      </c>
      <c r="J21" s="15">
        <v>2648927</v>
      </c>
      <c r="K21" s="15"/>
      <c r="L21" s="107" t="s">
        <v>36</v>
      </c>
      <c r="M21" s="68"/>
      <c r="N21" s="69"/>
      <c r="O21" s="69"/>
      <c r="P21" s="70"/>
      <c r="Q21" s="7">
        <v>1</v>
      </c>
    </row>
    <row r="22" spans="1:17" ht="43.5" customHeight="1" thickBot="1">
      <c r="A22" s="101"/>
      <c r="B22" s="88"/>
      <c r="C22" s="102" t="s">
        <v>100</v>
      </c>
      <c r="D22" s="108" t="s">
        <v>132</v>
      </c>
      <c r="E22" s="95" t="s">
        <v>7</v>
      </c>
      <c r="F22" s="93">
        <v>0.33300000000000002</v>
      </c>
      <c r="G22" s="93" t="s">
        <v>8</v>
      </c>
      <c r="H22" s="93">
        <v>0.33700000000000002</v>
      </c>
      <c r="I22" s="93" t="s">
        <v>8</v>
      </c>
      <c r="J22" s="86"/>
      <c r="K22" s="86"/>
      <c r="L22" s="87" t="s">
        <v>21</v>
      </c>
      <c r="M22" s="68"/>
      <c r="N22" s="69"/>
      <c r="O22" s="71"/>
      <c r="P22" s="82" t="s">
        <v>88</v>
      </c>
      <c r="Q22" s="7">
        <v>2</v>
      </c>
    </row>
    <row r="23" spans="1:17" ht="38.25" thickBot="1">
      <c r="A23" s="101"/>
      <c r="B23" s="103"/>
      <c r="C23" s="103"/>
      <c r="D23" s="87" t="s">
        <v>133</v>
      </c>
      <c r="E23" s="95" t="s">
        <v>7</v>
      </c>
      <c r="F23" s="93">
        <v>0.26</v>
      </c>
      <c r="G23" s="93">
        <v>0.17</v>
      </c>
      <c r="H23" s="93">
        <v>0.19</v>
      </c>
      <c r="I23" s="93">
        <v>0.26</v>
      </c>
      <c r="J23" s="86"/>
      <c r="K23" s="86"/>
      <c r="L23" s="10" t="s">
        <v>21</v>
      </c>
      <c r="M23" s="68"/>
      <c r="N23" s="69"/>
      <c r="O23" s="71"/>
      <c r="P23" s="82" t="s">
        <v>88</v>
      </c>
      <c r="Q23" s="7">
        <v>2</v>
      </c>
    </row>
    <row r="24" spans="1:17" ht="22.5" customHeight="1" thickBot="1">
      <c r="A24" s="101"/>
      <c r="B24" s="102" t="s">
        <v>27</v>
      </c>
      <c r="C24" s="102" t="s">
        <v>28</v>
      </c>
      <c r="D24" s="87" t="s">
        <v>134</v>
      </c>
      <c r="E24" s="95" t="s">
        <v>13</v>
      </c>
      <c r="F24" s="94">
        <v>239304</v>
      </c>
      <c r="G24" s="94">
        <v>248274</v>
      </c>
      <c r="H24" s="94">
        <v>257710</v>
      </c>
      <c r="I24" s="94">
        <v>266665</v>
      </c>
      <c r="J24" s="100"/>
      <c r="K24" s="100"/>
      <c r="L24" s="10" t="s">
        <v>102</v>
      </c>
      <c r="M24" s="68"/>
      <c r="N24" s="69"/>
      <c r="O24" s="69"/>
      <c r="P24" s="82" t="s">
        <v>88</v>
      </c>
      <c r="Q24" s="7">
        <v>2</v>
      </c>
    </row>
    <row r="25" spans="1:17" ht="22.5" customHeight="1" thickBot="1">
      <c r="A25" s="101"/>
      <c r="B25" s="88"/>
      <c r="C25" s="88"/>
      <c r="D25" s="87" t="s">
        <v>135</v>
      </c>
      <c r="E25" s="95" t="s">
        <v>13</v>
      </c>
      <c r="F25" s="94">
        <v>29763</v>
      </c>
      <c r="G25" s="94">
        <v>32075</v>
      </c>
      <c r="H25" s="94">
        <v>34410</v>
      </c>
      <c r="I25" s="94">
        <v>40459</v>
      </c>
      <c r="J25" s="100"/>
      <c r="K25" s="100"/>
      <c r="L25" s="106" t="s">
        <v>102</v>
      </c>
      <c r="M25" s="68"/>
      <c r="N25" s="69"/>
      <c r="O25" s="69"/>
      <c r="P25" s="82" t="s">
        <v>88</v>
      </c>
      <c r="Q25" s="7">
        <v>2</v>
      </c>
    </row>
    <row r="26" spans="1:17" ht="22.5" customHeight="1" thickBot="1">
      <c r="A26" s="101"/>
      <c r="B26" s="88"/>
      <c r="C26" s="88"/>
      <c r="D26" s="87" t="s">
        <v>136</v>
      </c>
      <c r="E26" s="95" t="s">
        <v>13</v>
      </c>
      <c r="F26" s="94">
        <v>50985</v>
      </c>
      <c r="G26" s="94">
        <v>52747</v>
      </c>
      <c r="H26" s="94">
        <v>57155</v>
      </c>
      <c r="I26" s="94">
        <v>69662</v>
      </c>
      <c r="J26" s="100"/>
      <c r="K26" s="100"/>
      <c r="L26" s="10" t="s">
        <v>102</v>
      </c>
      <c r="M26" s="68"/>
      <c r="N26" s="69"/>
      <c r="O26" s="69"/>
      <c r="P26" s="82" t="s">
        <v>88</v>
      </c>
      <c r="Q26" s="7">
        <v>2</v>
      </c>
    </row>
    <row r="27" spans="1:17" ht="38.25" thickBot="1">
      <c r="A27" s="101"/>
      <c r="B27" s="89"/>
      <c r="C27" s="89"/>
      <c r="D27" s="87" t="s">
        <v>137</v>
      </c>
      <c r="E27" s="95" t="s">
        <v>13</v>
      </c>
      <c r="F27" s="94">
        <v>1399111</v>
      </c>
      <c r="G27" s="94">
        <v>1333860</v>
      </c>
      <c r="H27" s="94">
        <v>1334746</v>
      </c>
      <c r="I27" s="94">
        <v>1303122</v>
      </c>
      <c r="J27" s="94">
        <v>1240343</v>
      </c>
      <c r="K27" s="94"/>
      <c r="L27" s="108" t="s">
        <v>21</v>
      </c>
      <c r="M27" s="72"/>
      <c r="N27" s="71"/>
      <c r="O27" s="71"/>
      <c r="P27" s="70"/>
      <c r="Q27" s="7">
        <v>1</v>
      </c>
    </row>
    <row r="28" spans="1:17" ht="75.75" thickBot="1">
      <c r="A28" s="101"/>
      <c r="B28" s="27" t="s">
        <v>29</v>
      </c>
      <c r="C28" s="28" t="s">
        <v>30</v>
      </c>
      <c r="D28" s="29" t="s">
        <v>138</v>
      </c>
      <c r="E28" s="30" t="s">
        <v>31</v>
      </c>
      <c r="F28" s="26">
        <v>40</v>
      </c>
      <c r="G28" s="26">
        <v>41</v>
      </c>
      <c r="H28" s="26">
        <v>68</v>
      </c>
      <c r="I28" s="26">
        <v>71</v>
      </c>
      <c r="J28" s="26">
        <v>84</v>
      </c>
      <c r="K28" s="26"/>
      <c r="L28" s="28" t="s">
        <v>32</v>
      </c>
      <c r="M28" s="72"/>
      <c r="N28" s="71"/>
      <c r="O28" s="71"/>
      <c r="P28" s="70"/>
      <c r="Q28" s="7">
        <v>1</v>
      </c>
    </row>
    <row r="29" spans="1:17" ht="19.5" customHeight="1" thickBot="1">
      <c r="A29" s="101"/>
      <c r="B29" s="102" t="s">
        <v>33</v>
      </c>
      <c r="C29" s="102" t="s">
        <v>34</v>
      </c>
      <c r="D29" s="107" t="s">
        <v>139</v>
      </c>
      <c r="E29" s="21" t="s">
        <v>13</v>
      </c>
      <c r="F29" s="22">
        <v>555</v>
      </c>
      <c r="G29" s="22">
        <v>587</v>
      </c>
      <c r="H29" s="22">
        <v>628</v>
      </c>
      <c r="I29" s="22">
        <v>713</v>
      </c>
      <c r="J29" s="17">
        <v>922</v>
      </c>
      <c r="K29" s="17"/>
      <c r="L29" s="107" t="s">
        <v>35</v>
      </c>
      <c r="M29" s="72"/>
      <c r="N29" s="71"/>
      <c r="O29" s="71"/>
      <c r="P29" s="70"/>
      <c r="Q29" s="7">
        <v>1</v>
      </c>
    </row>
    <row r="30" spans="1:17" ht="19.5" thickBot="1">
      <c r="A30" s="101"/>
      <c r="B30" s="88"/>
      <c r="C30" s="103"/>
      <c r="D30" s="107" t="s">
        <v>140</v>
      </c>
      <c r="E30" s="21" t="s">
        <v>13</v>
      </c>
      <c r="F30" s="17">
        <v>2628818</v>
      </c>
      <c r="G30" s="17">
        <v>2631435</v>
      </c>
      <c r="H30" s="17">
        <v>2639226</v>
      </c>
      <c r="I30" s="17">
        <v>2646401</v>
      </c>
      <c r="J30" s="15">
        <v>2648927</v>
      </c>
      <c r="K30" s="15"/>
      <c r="L30" s="107" t="s">
        <v>36</v>
      </c>
      <c r="M30" s="72"/>
      <c r="N30" s="71"/>
      <c r="O30" s="71"/>
      <c r="P30" s="70"/>
      <c r="Q30" s="7">
        <v>1</v>
      </c>
    </row>
    <row r="31" spans="1:17" ht="38.25" customHeight="1" thickBot="1">
      <c r="A31" s="101"/>
      <c r="B31" s="88"/>
      <c r="C31" s="102" t="s">
        <v>37</v>
      </c>
      <c r="D31" s="106" t="s">
        <v>141</v>
      </c>
      <c r="E31" s="95" t="s">
        <v>13</v>
      </c>
      <c r="F31" s="65" t="s">
        <v>184</v>
      </c>
      <c r="G31" s="65" t="s">
        <v>184</v>
      </c>
      <c r="H31" s="65" t="s">
        <v>184</v>
      </c>
      <c r="I31" s="65" t="s">
        <v>184</v>
      </c>
      <c r="J31" s="79" t="s">
        <v>184</v>
      </c>
      <c r="K31" s="79"/>
      <c r="L31" s="107" t="s">
        <v>179</v>
      </c>
      <c r="M31" s="72"/>
      <c r="N31" s="71"/>
      <c r="O31" s="71"/>
      <c r="P31" s="77" t="s">
        <v>179</v>
      </c>
      <c r="Q31" s="7">
        <v>3</v>
      </c>
    </row>
    <row r="32" spans="1:17" ht="38.25" thickBot="1">
      <c r="A32" s="101"/>
      <c r="B32" s="88"/>
      <c r="C32" s="103"/>
      <c r="D32" s="87" t="s">
        <v>142</v>
      </c>
      <c r="E32" s="12" t="s">
        <v>13</v>
      </c>
      <c r="F32" s="79" t="s">
        <v>184</v>
      </c>
      <c r="G32" s="79" t="s">
        <v>184</v>
      </c>
      <c r="H32" s="79" t="s">
        <v>184</v>
      </c>
      <c r="I32" s="79" t="s">
        <v>184</v>
      </c>
      <c r="J32" s="85" t="s">
        <v>184</v>
      </c>
      <c r="K32" s="85"/>
      <c r="L32" s="107" t="s">
        <v>179</v>
      </c>
      <c r="M32" s="72"/>
      <c r="N32" s="71"/>
      <c r="O32" s="71"/>
      <c r="P32" s="77" t="s">
        <v>179</v>
      </c>
      <c r="Q32" s="7">
        <v>3</v>
      </c>
    </row>
    <row r="33" spans="1:17" ht="19.5" customHeight="1" thickBot="1">
      <c r="A33" s="101"/>
      <c r="B33" s="88"/>
      <c r="C33" s="102" t="s">
        <v>109</v>
      </c>
      <c r="D33" s="10" t="s">
        <v>144</v>
      </c>
      <c r="E33" s="16" t="s">
        <v>13</v>
      </c>
      <c r="F33" s="15">
        <v>1747862</v>
      </c>
      <c r="G33" s="15">
        <v>1747826</v>
      </c>
      <c r="H33" s="15">
        <v>1745489</v>
      </c>
      <c r="I33" s="17">
        <v>1742076</v>
      </c>
      <c r="J33" s="17">
        <v>1735726</v>
      </c>
      <c r="K33" s="17"/>
      <c r="L33" s="29" t="s">
        <v>36</v>
      </c>
      <c r="M33" s="72"/>
      <c r="N33" s="71"/>
      <c r="O33" s="71"/>
      <c r="P33" s="70"/>
      <c r="Q33" s="7">
        <v>1</v>
      </c>
    </row>
    <row r="34" spans="1:17" ht="38.25" thickBot="1">
      <c r="A34" s="101"/>
      <c r="B34" s="88"/>
      <c r="C34" s="103"/>
      <c r="D34" s="10" t="s">
        <v>145</v>
      </c>
      <c r="E34" s="95" t="s">
        <v>38</v>
      </c>
      <c r="F34" s="93">
        <v>9.33</v>
      </c>
      <c r="G34" s="93">
        <v>9.4</v>
      </c>
      <c r="H34" s="93">
        <v>9.52</v>
      </c>
      <c r="I34" s="100"/>
      <c r="J34" s="100"/>
      <c r="K34" s="100"/>
      <c r="L34" s="106" t="s">
        <v>40</v>
      </c>
      <c r="M34" s="72"/>
      <c r="N34" s="71"/>
      <c r="O34" s="71"/>
      <c r="P34" s="82" t="s">
        <v>88</v>
      </c>
      <c r="Q34" s="7">
        <v>2</v>
      </c>
    </row>
    <row r="35" spans="1:17" ht="38.25" thickBot="1">
      <c r="A35" s="101"/>
      <c r="B35" s="88"/>
      <c r="C35" s="102" t="s">
        <v>110</v>
      </c>
      <c r="D35" s="106" t="s">
        <v>146</v>
      </c>
      <c r="E35" s="12" t="s">
        <v>39</v>
      </c>
      <c r="F35" s="93">
        <v>36.549999999999997</v>
      </c>
      <c r="G35" s="93">
        <v>37.119999999999997</v>
      </c>
      <c r="H35" s="93">
        <v>33.31</v>
      </c>
      <c r="I35" s="93">
        <v>36.26</v>
      </c>
      <c r="J35" s="100"/>
      <c r="K35" s="100"/>
      <c r="L35" s="13" t="s">
        <v>40</v>
      </c>
      <c r="M35" s="72"/>
      <c r="N35" s="71"/>
      <c r="O35" s="71"/>
      <c r="P35" s="82" t="s">
        <v>88</v>
      </c>
      <c r="Q35" s="7">
        <v>2</v>
      </c>
    </row>
    <row r="36" spans="1:17" ht="19.5" thickBot="1">
      <c r="A36" s="105"/>
      <c r="B36" s="103"/>
      <c r="C36" s="89"/>
      <c r="D36" s="10" t="s">
        <v>147</v>
      </c>
      <c r="E36" s="14" t="s">
        <v>13</v>
      </c>
      <c r="F36" s="15">
        <v>25385</v>
      </c>
      <c r="G36" s="15">
        <v>24987</v>
      </c>
      <c r="H36" s="15">
        <v>24957</v>
      </c>
      <c r="I36" s="15">
        <v>25032</v>
      </c>
      <c r="J36" s="65"/>
      <c r="K36" s="65"/>
      <c r="L36" s="14" t="s">
        <v>40</v>
      </c>
      <c r="M36" s="72"/>
      <c r="N36" s="71"/>
      <c r="O36" s="71"/>
      <c r="P36" s="82" t="s">
        <v>88</v>
      </c>
      <c r="Q36" s="7">
        <v>2</v>
      </c>
    </row>
    <row r="37" spans="1:17" ht="38.25" customHeight="1" thickBot="1">
      <c r="A37" s="104" t="s">
        <v>41</v>
      </c>
      <c r="B37" s="102" t="s">
        <v>42</v>
      </c>
      <c r="C37" s="31" t="s">
        <v>43</v>
      </c>
      <c r="D37" s="107" t="s">
        <v>148</v>
      </c>
      <c r="E37" s="21" t="s">
        <v>60</v>
      </c>
      <c r="F37" s="32">
        <v>1929491.88</v>
      </c>
      <c r="G37" s="32">
        <v>1938927.78</v>
      </c>
      <c r="H37" s="32">
        <v>1958504.61</v>
      </c>
      <c r="I37" s="32">
        <v>1988600.95</v>
      </c>
      <c r="J37" s="34">
        <v>1995327.44</v>
      </c>
      <c r="K37" s="34"/>
      <c r="L37" s="107" t="s">
        <v>107</v>
      </c>
      <c r="M37" s="72"/>
      <c r="N37" s="71"/>
      <c r="O37" s="71"/>
      <c r="P37" s="70"/>
      <c r="Q37" s="7">
        <v>1</v>
      </c>
    </row>
    <row r="38" spans="1:17" ht="38.25" thickBot="1">
      <c r="A38" s="101"/>
      <c r="B38" s="88"/>
      <c r="C38" s="102" t="s">
        <v>44</v>
      </c>
      <c r="D38" s="108" t="s">
        <v>149</v>
      </c>
      <c r="E38" s="95" t="s">
        <v>112</v>
      </c>
      <c r="F38" s="94">
        <v>2293.2400000000002</v>
      </c>
      <c r="G38" s="94">
        <v>2458.3270684931508</v>
      </c>
      <c r="H38" s="94">
        <v>2457</v>
      </c>
      <c r="I38" s="94">
        <v>2480.0700000000002</v>
      </c>
      <c r="J38" s="94">
        <f>468375/365</f>
        <v>1283.2191780821918</v>
      </c>
      <c r="K38" s="94"/>
      <c r="L38" s="10" t="s">
        <v>107</v>
      </c>
      <c r="M38" s="72"/>
      <c r="N38" s="71"/>
      <c r="O38" s="71"/>
      <c r="P38" s="77" t="s">
        <v>175</v>
      </c>
      <c r="Q38" s="7">
        <v>1</v>
      </c>
    </row>
    <row r="39" spans="1:17" ht="38.25" thickBot="1">
      <c r="A39" s="101"/>
      <c r="B39" s="88"/>
      <c r="C39" s="102" t="s">
        <v>45</v>
      </c>
      <c r="D39" s="102" t="s">
        <v>150</v>
      </c>
      <c r="E39" s="12" t="s">
        <v>23</v>
      </c>
      <c r="F39" s="95">
        <v>6</v>
      </c>
      <c r="G39" s="95">
        <v>6</v>
      </c>
      <c r="H39" s="95">
        <v>6</v>
      </c>
      <c r="I39" s="95">
        <v>6</v>
      </c>
      <c r="J39" s="95">
        <v>6</v>
      </c>
      <c r="K39" s="95"/>
      <c r="L39" s="10" t="s">
        <v>108</v>
      </c>
      <c r="M39" s="72"/>
      <c r="N39" s="71"/>
      <c r="O39" s="71"/>
      <c r="P39" s="70"/>
      <c r="Q39" s="7">
        <v>1</v>
      </c>
    </row>
    <row r="40" spans="1:17" ht="38.25" thickBot="1">
      <c r="A40" s="101"/>
      <c r="B40" s="89"/>
      <c r="C40" s="87" t="s">
        <v>46</v>
      </c>
      <c r="D40" s="10" t="s">
        <v>151</v>
      </c>
      <c r="E40" s="14" t="s">
        <v>60</v>
      </c>
      <c r="F40" s="48">
        <v>1474487</v>
      </c>
      <c r="G40" s="48">
        <v>1523687</v>
      </c>
      <c r="H40" s="48">
        <v>1522187</v>
      </c>
      <c r="I40" s="48">
        <v>1361554</v>
      </c>
      <c r="J40" s="49">
        <v>1361554</v>
      </c>
      <c r="K40" s="49"/>
      <c r="L40" s="29" t="s">
        <v>84</v>
      </c>
      <c r="M40" s="72"/>
      <c r="N40" s="71"/>
      <c r="O40" s="71"/>
      <c r="P40" s="70"/>
      <c r="Q40" s="7">
        <v>1</v>
      </c>
    </row>
    <row r="41" spans="1:17" ht="19.5" customHeight="1" thickBot="1">
      <c r="A41" s="101"/>
      <c r="B41" s="87" t="s">
        <v>47</v>
      </c>
      <c r="C41" s="102" t="s">
        <v>48</v>
      </c>
      <c r="D41" s="107" t="s">
        <v>152</v>
      </c>
      <c r="E41" s="21" t="s">
        <v>178</v>
      </c>
      <c r="F41" s="51">
        <v>32310</v>
      </c>
      <c r="G41" s="51">
        <v>34559</v>
      </c>
      <c r="H41" s="51">
        <v>37364</v>
      </c>
      <c r="I41" s="51">
        <v>38469</v>
      </c>
      <c r="J41" s="76"/>
      <c r="K41" s="76"/>
      <c r="L41" s="107" t="s">
        <v>61</v>
      </c>
      <c r="M41" s="72"/>
      <c r="N41" s="71"/>
      <c r="O41" s="71"/>
      <c r="P41" s="82" t="s">
        <v>88</v>
      </c>
      <c r="Q41" s="7">
        <v>2</v>
      </c>
    </row>
    <row r="42" spans="1:17" ht="54.75" customHeight="1" thickBot="1">
      <c r="A42" s="101"/>
      <c r="B42" s="88"/>
      <c r="C42" s="103"/>
      <c r="D42" s="107" t="s">
        <v>153</v>
      </c>
      <c r="E42" s="21" t="s">
        <v>13</v>
      </c>
      <c r="F42" s="17">
        <v>2628818</v>
      </c>
      <c r="G42" s="17">
        <v>2631435</v>
      </c>
      <c r="H42" s="17">
        <v>2639226</v>
      </c>
      <c r="I42" s="17">
        <v>2646401</v>
      </c>
      <c r="J42" s="15">
        <v>2648927</v>
      </c>
      <c r="K42" s="15"/>
      <c r="L42" s="107" t="s">
        <v>36</v>
      </c>
      <c r="M42" s="72"/>
      <c r="N42" s="71"/>
      <c r="O42" s="71"/>
      <c r="P42" s="70"/>
      <c r="Q42" s="7">
        <v>1</v>
      </c>
    </row>
    <row r="43" spans="1:17" ht="57" thickBot="1">
      <c r="A43" s="101"/>
      <c r="B43" s="88"/>
      <c r="C43" s="102" t="s">
        <v>87</v>
      </c>
      <c r="D43" s="107" t="s">
        <v>154</v>
      </c>
      <c r="E43" s="33" t="s">
        <v>62</v>
      </c>
      <c r="F43" s="17">
        <v>1659</v>
      </c>
      <c r="G43" s="17">
        <v>1288</v>
      </c>
      <c r="H43" s="17">
        <v>1287</v>
      </c>
      <c r="I43" s="17">
        <f>1039307163/1000000</f>
        <v>1039.3071629999999</v>
      </c>
      <c r="J43" s="17">
        <f>683097712/1000000</f>
        <v>683.097712</v>
      </c>
      <c r="K43" s="17"/>
      <c r="L43" s="31" t="s">
        <v>114</v>
      </c>
      <c r="M43" s="72"/>
      <c r="N43" s="71"/>
      <c r="O43" s="71"/>
      <c r="P43" s="70"/>
      <c r="Q43" s="7">
        <v>1</v>
      </c>
    </row>
    <row r="44" spans="1:17" ht="45.75" customHeight="1" thickBot="1">
      <c r="A44" s="101"/>
      <c r="B44" s="88"/>
      <c r="C44" s="103"/>
      <c r="D44" s="10" t="s">
        <v>153</v>
      </c>
      <c r="E44" s="24" t="s">
        <v>13</v>
      </c>
      <c r="F44" s="22">
        <v>2628818</v>
      </c>
      <c r="G44" s="22">
        <v>2631435</v>
      </c>
      <c r="H44" s="22">
        <v>2639226</v>
      </c>
      <c r="I44" s="22">
        <v>2646401</v>
      </c>
      <c r="J44" s="15">
        <v>2648927</v>
      </c>
      <c r="K44" s="15"/>
      <c r="L44" s="13" t="s">
        <v>36</v>
      </c>
      <c r="M44" s="72"/>
      <c r="N44" s="71"/>
      <c r="O44" s="71"/>
      <c r="P44" s="70"/>
      <c r="Q44" s="7">
        <v>1</v>
      </c>
    </row>
    <row r="45" spans="1:17" ht="57" thickBot="1">
      <c r="A45" s="101"/>
      <c r="B45" s="88"/>
      <c r="C45" s="102" t="s">
        <v>49</v>
      </c>
      <c r="D45" s="107" t="s">
        <v>155</v>
      </c>
      <c r="E45" s="33" t="s">
        <v>62</v>
      </c>
      <c r="F45" s="17">
        <f>(3593914673+78524774+60866552)/1000000</f>
        <v>3733.3059990000002</v>
      </c>
      <c r="G45" s="17">
        <f>4022+411+110</f>
        <v>4543</v>
      </c>
      <c r="H45" s="17">
        <v>4456</v>
      </c>
      <c r="I45" s="17">
        <f>(3588106292+7907662+45326756)/1000000</f>
        <v>3641.3407099999999</v>
      </c>
      <c r="J45" s="17">
        <f>(2148736000+2448760+24177435)/1000000</f>
        <v>2175.3621950000002</v>
      </c>
      <c r="K45" s="17"/>
      <c r="L45" s="31" t="s">
        <v>114</v>
      </c>
      <c r="M45" s="72"/>
      <c r="N45" s="71"/>
      <c r="O45" s="71"/>
      <c r="P45" s="70"/>
      <c r="Q45" s="7">
        <v>1</v>
      </c>
    </row>
    <row r="46" spans="1:17" ht="38.25" thickBot="1">
      <c r="A46" s="101"/>
      <c r="B46" s="88"/>
      <c r="C46" s="103"/>
      <c r="D46" s="31" t="s">
        <v>117</v>
      </c>
      <c r="E46" s="33" t="s">
        <v>10</v>
      </c>
      <c r="F46" s="17">
        <v>264964</v>
      </c>
      <c r="G46" s="17">
        <v>263578</v>
      </c>
      <c r="H46" s="17">
        <v>274898</v>
      </c>
      <c r="I46" s="76"/>
      <c r="J46" s="76"/>
      <c r="K46" s="76"/>
      <c r="L46" s="31" t="s">
        <v>11</v>
      </c>
      <c r="M46" s="72"/>
      <c r="N46" s="71"/>
      <c r="O46" s="71"/>
      <c r="P46" s="82" t="s">
        <v>88</v>
      </c>
      <c r="Q46" s="7">
        <v>2</v>
      </c>
    </row>
    <row r="47" spans="1:17" ht="19.5" customHeight="1" thickBot="1">
      <c r="A47" s="101"/>
      <c r="B47" s="88"/>
      <c r="C47" s="102" t="s">
        <v>103</v>
      </c>
      <c r="D47" s="107" t="s">
        <v>156</v>
      </c>
      <c r="E47" s="21" t="s">
        <v>178</v>
      </c>
      <c r="F47" s="51">
        <v>6897</v>
      </c>
      <c r="G47" s="17">
        <v>7664</v>
      </c>
      <c r="H47" s="17">
        <v>6136</v>
      </c>
      <c r="I47" s="17">
        <v>5872</v>
      </c>
      <c r="J47" s="76"/>
      <c r="K47" s="76"/>
      <c r="L47" s="31" t="s">
        <v>61</v>
      </c>
      <c r="M47" s="72"/>
      <c r="N47" s="71"/>
      <c r="O47" s="71"/>
      <c r="P47" s="82" t="s">
        <v>88</v>
      </c>
      <c r="Q47" s="7">
        <v>2</v>
      </c>
    </row>
    <row r="48" spans="1:17" ht="38.25" thickBot="1">
      <c r="A48" s="105"/>
      <c r="B48" s="89"/>
      <c r="C48" s="89"/>
      <c r="D48" s="107" t="s">
        <v>157</v>
      </c>
      <c r="E48" s="21" t="s">
        <v>10</v>
      </c>
      <c r="F48" s="17">
        <v>69553</v>
      </c>
      <c r="G48" s="17">
        <v>72152</v>
      </c>
      <c r="H48" s="17">
        <v>81342</v>
      </c>
      <c r="I48" s="76"/>
      <c r="J48" s="76"/>
      <c r="K48" s="76"/>
      <c r="L48" s="107" t="s">
        <v>11</v>
      </c>
      <c r="M48" s="72"/>
      <c r="N48" s="71"/>
      <c r="O48" s="71"/>
      <c r="P48" s="82" t="s">
        <v>88</v>
      </c>
      <c r="Q48" s="7">
        <v>2</v>
      </c>
    </row>
    <row r="49" spans="1:17" ht="109.5" customHeight="1" thickBot="1">
      <c r="A49" s="104" t="s">
        <v>72</v>
      </c>
      <c r="B49" s="107" t="s">
        <v>50</v>
      </c>
      <c r="C49" s="107" t="s">
        <v>51</v>
      </c>
      <c r="D49" s="107" t="s">
        <v>158</v>
      </c>
      <c r="E49" s="21" t="s">
        <v>63</v>
      </c>
      <c r="F49" s="19">
        <v>0</v>
      </c>
      <c r="G49" s="19">
        <v>0</v>
      </c>
      <c r="H49" s="19">
        <v>0</v>
      </c>
      <c r="I49" s="19">
        <v>10</v>
      </c>
      <c r="J49" s="19">
        <v>10</v>
      </c>
      <c r="K49" s="19"/>
      <c r="L49" s="107" t="s">
        <v>65</v>
      </c>
      <c r="M49" s="72"/>
      <c r="N49" s="71"/>
      <c r="O49" s="71"/>
      <c r="P49" s="70"/>
      <c r="Q49" s="7">
        <v>1</v>
      </c>
    </row>
    <row r="50" spans="1:17" ht="21.75" customHeight="1">
      <c r="A50" s="101"/>
      <c r="B50" s="87" t="s">
        <v>73</v>
      </c>
      <c r="C50" s="87" t="s">
        <v>52</v>
      </c>
      <c r="D50" s="87" t="s">
        <v>159</v>
      </c>
      <c r="E50" s="87" t="s">
        <v>63</v>
      </c>
      <c r="F50" s="124" t="s">
        <v>184</v>
      </c>
      <c r="G50" s="124" t="s">
        <v>184</v>
      </c>
      <c r="H50" s="124" t="s">
        <v>184</v>
      </c>
      <c r="I50" s="124" t="s">
        <v>184</v>
      </c>
      <c r="J50" s="124" t="s">
        <v>184</v>
      </c>
      <c r="K50" s="93"/>
      <c r="L50" s="87" t="s">
        <v>64</v>
      </c>
      <c r="M50" s="72"/>
      <c r="N50" s="71"/>
      <c r="O50" s="71"/>
      <c r="P50" s="82"/>
      <c r="Q50" s="125">
        <v>3</v>
      </c>
    </row>
    <row r="51" spans="1:17">
      <c r="A51" s="101"/>
      <c r="B51" s="88"/>
      <c r="C51" s="88"/>
      <c r="D51" s="88"/>
      <c r="E51" s="88"/>
      <c r="F51" s="126"/>
      <c r="G51" s="126"/>
      <c r="H51" s="126"/>
      <c r="I51" s="126"/>
      <c r="J51" s="126"/>
      <c r="K51" s="99"/>
      <c r="L51" s="88"/>
      <c r="M51" s="72"/>
      <c r="N51" s="71"/>
      <c r="O51" s="71"/>
      <c r="P51" s="70"/>
      <c r="Q51" s="125"/>
    </row>
    <row r="52" spans="1:17" ht="19.5" thickBot="1">
      <c r="A52" s="101"/>
      <c r="B52" s="89"/>
      <c r="C52" s="89"/>
      <c r="D52" s="89"/>
      <c r="E52" s="89"/>
      <c r="F52" s="127"/>
      <c r="G52" s="127"/>
      <c r="H52" s="127"/>
      <c r="I52" s="127"/>
      <c r="J52" s="127"/>
      <c r="K52" s="96"/>
      <c r="L52" s="89"/>
      <c r="M52" s="72"/>
      <c r="N52" s="71"/>
      <c r="O52" s="71"/>
      <c r="P52" s="70"/>
      <c r="Q52" s="125"/>
    </row>
    <row r="53" spans="1:17" ht="19.5" customHeight="1" thickBot="1">
      <c r="A53" s="101"/>
      <c r="B53" s="87" t="s">
        <v>74</v>
      </c>
      <c r="C53" s="29" t="s">
        <v>75</v>
      </c>
      <c r="D53" s="10" t="s">
        <v>160</v>
      </c>
      <c r="E53" s="14" t="s">
        <v>63</v>
      </c>
      <c r="F53" s="111" t="s">
        <v>184</v>
      </c>
      <c r="G53" s="111" t="s">
        <v>184</v>
      </c>
      <c r="H53" s="111" t="s">
        <v>184</v>
      </c>
      <c r="I53" s="111" t="s">
        <v>184</v>
      </c>
      <c r="J53" s="111" t="s">
        <v>184</v>
      </c>
      <c r="K53" s="26"/>
      <c r="L53" s="29" t="s">
        <v>64</v>
      </c>
      <c r="M53" s="72"/>
      <c r="N53" s="71"/>
      <c r="O53" s="71"/>
      <c r="P53" s="82"/>
      <c r="Q53" s="7">
        <v>3</v>
      </c>
    </row>
    <row r="54" spans="1:17" ht="19.5" thickBot="1">
      <c r="A54" s="105"/>
      <c r="B54" s="89"/>
      <c r="C54" s="31" t="s">
        <v>76</v>
      </c>
      <c r="D54" s="88" t="s">
        <v>161</v>
      </c>
      <c r="E54" s="109" t="s">
        <v>63</v>
      </c>
      <c r="F54" s="110" t="s">
        <v>184</v>
      </c>
      <c r="G54" s="110" t="s">
        <v>184</v>
      </c>
      <c r="H54" s="110" t="s">
        <v>184</v>
      </c>
      <c r="I54" s="110" t="s">
        <v>184</v>
      </c>
      <c r="J54" s="110" t="s">
        <v>184</v>
      </c>
      <c r="K54" s="83"/>
      <c r="L54" s="106" t="s">
        <v>64</v>
      </c>
      <c r="M54" s="72"/>
      <c r="N54" s="71"/>
      <c r="O54" s="71"/>
      <c r="P54" s="82"/>
      <c r="Q54" s="7">
        <v>3</v>
      </c>
    </row>
    <row r="55" spans="1:17" ht="18.75" customHeight="1">
      <c r="A55" s="104" t="s">
        <v>115</v>
      </c>
      <c r="B55" s="87" t="s">
        <v>53</v>
      </c>
      <c r="C55" s="102" t="s">
        <v>54</v>
      </c>
      <c r="D55" s="87" t="s">
        <v>162</v>
      </c>
      <c r="E55" s="87" t="s">
        <v>23</v>
      </c>
      <c r="F55" s="87">
        <v>23</v>
      </c>
      <c r="G55" s="87">
        <v>20</v>
      </c>
      <c r="H55" s="87">
        <v>19</v>
      </c>
      <c r="I55" s="87">
        <v>30</v>
      </c>
      <c r="J55" s="87">
        <v>31</v>
      </c>
      <c r="K55" s="87"/>
      <c r="L55" s="87" t="s">
        <v>104</v>
      </c>
      <c r="M55" s="72"/>
      <c r="N55" s="71"/>
      <c r="O55" s="71"/>
      <c r="P55" s="70"/>
      <c r="Q55" s="125">
        <v>1</v>
      </c>
    </row>
    <row r="56" spans="1:17" ht="19.5" customHeight="1" thickBot="1">
      <c r="A56" s="101"/>
      <c r="B56" s="88"/>
      <c r="C56" s="88"/>
      <c r="D56" s="89"/>
      <c r="E56" s="89"/>
      <c r="F56" s="89"/>
      <c r="G56" s="89"/>
      <c r="H56" s="89"/>
      <c r="I56" s="89"/>
      <c r="J56" s="89"/>
      <c r="K56" s="89"/>
      <c r="L56" s="89"/>
      <c r="M56" s="72"/>
      <c r="N56" s="71"/>
      <c r="O56" s="71"/>
      <c r="P56" s="70"/>
      <c r="Q56" s="125"/>
    </row>
    <row r="57" spans="1:17">
      <c r="A57" s="101"/>
      <c r="B57" s="88"/>
      <c r="C57" s="88"/>
      <c r="D57" s="87" t="s">
        <v>163</v>
      </c>
      <c r="E57" s="87" t="s">
        <v>23</v>
      </c>
      <c r="F57" s="97">
        <v>1382</v>
      </c>
      <c r="G57" s="97">
        <v>1359</v>
      </c>
      <c r="H57" s="97">
        <v>1359</v>
      </c>
      <c r="I57" s="97">
        <v>1369</v>
      </c>
      <c r="J57" s="128"/>
      <c r="K57" s="128"/>
      <c r="L57" s="87" t="s">
        <v>104</v>
      </c>
      <c r="M57" s="72"/>
      <c r="N57" s="71"/>
      <c r="O57" s="71"/>
      <c r="P57" s="82" t="s">
        <v>88</v>
      </c>
      <c r="Q57" s="125">
        <v>2</v>
      </c>
    </row>
    <row r="58" spans="1:17" ht="19.5" thickBot="1">
      <c r="A58" s="101"/>
      <c r="B58" s="88"/>
      <c r="C58" s="103"/>
      <c r="D58" s="89"/>
      <c r="E58" s="89"/>
      <c r="F58" s="98"/>
      <c r="G58" s="98"/>
      <c r="H58" s="98"/>
      <c r="I58" s="98"/>
      <c r="J58" s="129"/>
      <c r="K58" s="129"/>
      <c r="L58" s="89"/>
      <c r="M58" s="72"/>
      <c r="N58" s="71"/>
      <c r="O58" s="71"/>
      <c r="P58" s="70"/>
      <c r="Q58" s="125"/>
    </row>
    <row r="59" spans="1:17" ht="18.75" customHeight="1">
      <c r="A59" s="101"/>
      <c r="B59" s="88"/>
      <c r="C59" s="102" t="s">
        <v>55</v>
      </c>
      <c r="D59" s="87" t="s">
        <v>164</v>
      </c>
      <c r="E59" s="87" t="s">
        <v>16</v>
      </c>
      <c r="F59" s="97">
        <v>313291</v>
      </c>
      <c r="G59" s="97">
        <v>331486</v>
      </c>
      <c r="H59" s="97">
        <v>348034</v>
      </c>
      <c r="I59" s="97">
        <v>134795</v>
      </c>
      <c r="J59" s="97">
        <v>142259</v>
      </c>
      <c r="K59" s="97"/>
      <c r="L59" s="87" t="s">
        <v>105</v>
      </c>
      <c r="M59" s="72"/>
      <c r="N59" s="71"/>
      <c r="O59" s="71"/>
      <c r="P59" s="70"/>
      <c r="Q59" s="125">
        <v>1</v>
      </c>
    </row>
    <row r="60" spans="1:17" ht="19.5" thickBot="1">
      <c r="A60" s="101"/>
      <c r="B60" s="88"/>
      <c r="C60" s="88"/>
      <c r="D60" s="89"/>
      <c r="E60" s="89"/>
      <c r="F60" s="98"/>
      <c r="G60" s="98"/>
      <c r="H60" s="98"/>
      <c r="I60" s="130"/>
      <c r="J60" s="98"/>
      <c r="K60" s="98"/>
      <c r="L60" s="89"/>
      <c r="M60" s="72"/>
      <c r="N60" s="71"/>
      <c r="O60" s="71"/>
      <c r="P60" s="70"/>
      <c r="Q60" s="125"/>
    </row>
    <row r="61" spans="1:17" ht="47.25" customHeight="1" thickBot="1">
      <c r="A61" s="101"/>
      <c r="B61" s="88"/>
      <c r="C61" s="103"/>
      <c r="D61" s="10" t="s">
        <v>165</v>
      </c>
      <c r="E61" s="14" t="s">
        <v>16</v>
      </c>
      <c r="F61" s="17">
        <v>740868</v>
      </c>
      <c r="G61" s="17">
        <v>776058</v>
      </c>
      <c r="H61" s="17">
        <v>745258.01</v>
      </c>
      <c r="I61" s="17">
        <v>765584</v>
      </c>
      <c r="J61" s="80"/>
      <c r="K61" s="80"/>
      <c r="L61" s="10" t="s">
        <v>21</v>
      </c>
      <c r="M61" s="72"/>
      <c r="N61" s="71"/>
      <c r="O61" s="71"/>
      <c r="P61" s="82" t="s">
        <v>88</v>
      </c>
      <c r="Q61" s="7">
        <v>2</v>
      </c>
    </row>
    <row r="62" spans="1:17" ht="38.25" thickBot="1">
      <c r="A62" s="101"/>
      <c r="B62" s="88"/>
      <c r="C62" s="102" t="s">
        <v>56</v>
      </c>
      <c r="D62" s="107" t="s">
        <v>166</v>
      </c>
      <c r="E62" s="21" t="s">
        <v>16</v>
      </c>
      <c r="F62" s="17">
        <v>794271</v>
      </c>
      <c r="G62" s="17">
        <v>815203</v>
      </c>
      <c r="H62" s="17">
        <v>702133</v>
      </c>
      <c r="I62" s="46">
        <v>714073</v>
      </c>
      <c r="J62" s="47">
        <v>720593</v>
      </c>
      <c r="K62" s="47"/>
      <c r="L62" s="31" t="s">
        <v>114</v>
      </c>
      <c r="M62" s="72"/>
      <c r="N62" s="71"/>
      <c r="O62" s="71"/>
      <c r="P62" s="70"/>
      <c r="Q62" s="7">
        <v>1</v>
      </c>
    </row>
    <row r="63" spans="1:17" ht="42" customHeight="1" thickBot="1">
      <c r="A63" s="101"/>
      <c r="B63" s="88"/>
      <c r="C63" s="103"/>
      <c r="D63" s="107" t="s">
        <v>165</v>
      </c>
      <c r="E63" s="21" t="s">
        <v>16</v>
      </c>
      <c r="F63" s="17">
        <v>740868</v>
      </c>
      <c r="G63" s="17">
        <v>776058</v>
      </c>
      <c r="H63" s="17">
        <v>745258.01</v>
      </c>
      <c r="I63" s="17">
        <v>765584</v>
      </c>
      <c r="J63" s="79"/>
      <c r="K63" s="79"/>
      <c r="L63" s="107" t="s">
        <v>21</v>
      </c>
      <c r="M63" s="72"/>
      <c r="N63" s="71"/>
      <c r="O63" s="71"/>
      <c r="P63" s="82" t="s">
        <v>88</v>
      </c>
      <c r="Q63" s="7">
        <v>2</v>
      </c>
    </row>
    <row r="64" spans="1:17" ht="19.5" customHeight="1" thickBot="1">
      <c r="A64" s="101"/>
      <c r="B64" s="88"/>
      <c r="C64" s="102" t="s">
        <v>57</v>
      </c>
      <c r="D64" s="107" t="s">
        <v>167</v>
      </c>
      <c r="E64" s="21" t="s">
        <v>13</v>
      </c>
      <c r="F64" s="17" t="s">
        <v>8</v>
      </c>
      <c r="G64" s="17">
        <v>2333239</v>
      </c>
      <c r="H64" s="17">
        <v>2330984</v>
      </c>
      <c r="I64" s="17">
        <v>2327798</v>
      </c>
      <c r="J64" s="79"/>
      <c r="K64" s="79"/>
      <c r="L64" s="107" t="s">
        <v>21</v>
      </c>
      <c r="M64" s="72"/>
      <c r="N64" s="71"/>
      <c r="O64" s="71"/>
      <c r="P64" s="82" t="s">
        <v>88</v>
      </c>
      <c r="Q64" s="7">
        <v>2</v>
      </c>
    </row>
    <row r="65" spans="1:20" ht="19.5" thickBot="1">
      <c r="A65" s="101"/>
      <c r="B65" s="88"/>
      <c r="C65" s="89"/>
      <c r="D65" s="107" t="s">
        <v>168</v>
      </c>
      <c r="E65" s="95" t="s">
        <v>13</v>
      </c>
      <c r="F65" s="94">
        <v>852076</v>
      </c>
      <c r="G65" s="94">
        <v>1021414</v>
      </c>
      <c r="H65" s="94">
        <v>1176308</v>
      </c>
      <c r="I65" s="94">
        <v>1209583</v>
      </c>
      <c r="J65" s="100"/>
      <c r="K65" s="100"/>
      <c r="L65" s="87" t="s">
        <v>21</v>
      </c>
      <c r="M65" s="72"/>
      <c r="N65" s="71"/>
      <c r="O65" s="71"/>
      <c r="P65" s="82" t="s">
        <v>88</v>
      </c>
      <c r="Q65" s="7">
        <v>2</v>
      </c>
    </row>
    <row r="66" spans="1:20" ht="37.5">
      <c r="A66" s="101"/>
      <c r="B66" s="88"/>
      <c r="C66" s="87" t="s">
        <v>58</v>
      </c>
      <c r="D66" s="87" t="s">
        <v>169</v>
      </c>
      <c r="E66" s="131" t="s">
        <v>23</v>
      </c>
      <c r="F66" s="87">
        <v>2</v>
      </c>
      <c r="G66" s="87">
        <v>2</v>
      </c>
      <c r="H66" s="87">
        <v>2</v>
      </c>
      <c r="I66" s="87">
        <v>2</v>
      </c>
      <c r="J66" s="93">
        <v>2</v>
      </c>
      <c r="K66" s="93"/>
      <c r="L66" s="87" t="s">
        <v>65</v>
      </c>
      <c r="M66" s="72"/>
      <c r="N66" s="71"/>
      <c r="O66" s="71"/>
      <c r="P66" s="70"/>
      <c r="Q66" s="125">
        <v>1</v>
      </c>
    </row>
    <row r="67" spans="1:20">
      <c r="A67" s="101"/>
      <c r="B67" s="88"/>
      <c r="C67" s="88" t="s">
        <v>59</v>
      </c>
      <c r="D67" s="88"/>
      <c r="E67" s="132"/>
      <c r="F67" s="88"/>
      <c r="G67" s="88"/>
      <c r="H67" s="88"/>
      <c r="I67" s="88"/>
      <c r="J67" s="99"/>
      <c r="K67" s="99"/>
      <c r="L67" s="88"/>
      <c r="M67" s="72"/>
      <c r="N67" s="71"/>
      <c r="O67" s="71"/>
      <c r="P67" s="70"/>
      <c r="Q67" s="125"/>
    </row>
    <row r="68" spans="1:20" ht="38.25" thickBot="1">
      <c r="A68" s="101"/>
      <c r="B68" s="88"/>
      <c r="C68" s="89" t="s">
        <v>85</v>
      </c>
      <c r="D68" s="89"/>
      <c r="E68" s="133"/>
      <c r="F68" s="89"/>
      <c r="G68" s="89"/>
      <c r="H68" s="89"/>
      <c r="I68" s="89"/>
      <c r="J68" s="96"/>
      <c r="K68" s="96"/>
      <c r="L68" s="89"/>
      <c r="M68" s="72"/>
      <c r="N68" s="71"/>
      <c r="O68" s="71"/>
      <c r="P68" s="70"/>
      <c r="Q68" s="125"/>
    </row>
    <row r="69" spans="1:20" ht="44.25" customHeight="1" thickBot="1">
      <c r="A69" s="101"/>
      <c r="B69" s="88"/>
      <c r="C69" s="87" t="s">
        <v>106</v>
      </c>
      <c r="D69" s="107" t="s">
        <v>170</v>
      </c>
      <c r="E69" s="21" t="s">
        <v>7</v>
      </c>
      <c r="F69" s="34">
        <v>34792.83</v>
      </c>
      <c r="G69" s="34">
        <v>37317.599999999999</v>
      </c>
      <c r="H69" s="34">
        <v>26087.7</v>
      </c>
      <c r="I69" s="34">
        <v>24301.5</v>
      </c>
      <c r="J69" s="34">
        <v>23986.35</v>
      </c>
      <c r="K69" s="34"/>
      <c r="L69" s="107" t="s">
        <v>66</v>
      </c>
      <c r="M69" s="72"/>
      <c r="N69" s="71"/>
      <c r="O69" s="71"/>
      <c r="P69" s="70"/>
      <c r="Q69" s="7">
        <v>1</v>
      </c>
    </row>
    <row r="70" spans="1:20" ht="19.5" thickBot="1">
      <c r="A70" s="101"/>
      <c r="B70" s="88"/>
      <c r="C70" s="103"/>
      <c r="D70" s="107" t="s">
        <v>171</v>
      </c>
      <c r="E70" s="21" t="s">
        <v>7</v>
      </c>
      <c r="F70" s="34">
        <v>32166.75</v>
      </c>
      <c r="G70" s="34">
        <v>33448.199999999997</v>
      </c>
      <c r="H70" s="34">
        <v>23774.62</v>
      </c>
      <c r="I70" s="34">
        <v>22366.6</v>
      </c>
      <c r="J70" s="34">
        <v>21284.348999999998</v>
      </c>
      <c r="K70" s="34"/>
      <c r="L70" s="107" t="s">
        <v>66</v>
      </c>
      <c r="M70" s="72"/>
      <c r="N70" s="71"/>
      <c r="O70" s="71"/>
      <c r="P70" s="70"/>
      <c r="Q70" s="7">
        <v>1</v>
      </c>
    </row>
    <row r="71" spans="1:20" ht="38.25" customHeight="1" thickBot="1">
      <c r="A71" s="101"/>
      <c r="B71" s="88"/>
      <c r="C71" s="102" t="s">
        <v>111</v>
      </c>
      <c r="D71" s="107" t="s">
        <v>172</v>
      </c>
      <c r="E71" s="21" t="s">
        <v>7</v>
      </c>
      <c r="F71" s="17">
        <v>11326379875</v>
      </c>
      <c r="G71" s="17">
        <v>9337378184</v>
      </c>
      <c r="H71" s="17">
        <v>9863307555</v>
      </c>
      <c r="I71" s="17">
        <v>823622750</v>
      </c>
      <c r="J71" s="17">
        <v>931118593.01999998</v>
      </c>
      <c r="K71" s="17"/>
      <c r="L71" s="107" t="s">
        <v>67</v>
      </c>
      <c r="M71" s="72"/>
      <c r="N71" s="71"/>
      <c r="O71" s="71"/>
      <c r="P71" s="70"/>
      <c r="Q71" s="7">
        <v>1</v>
      </c>
    </row>
    <row r="72" spans="1:20" ht="38.25" thickBot="1">
      <c r="A72" s="101"/>
      <c r="B72" s="89"/>
      <c r="C72" s="103"/>
      <c r="D72" s="107" t="s">
        <v>173</v>
      </c>
      <c r="E72" s="21" t="s">
        <v>7</v>
      </c>
      <c r="F72" s="17">
        <v>11022141523</v>
      </c>
      <c r="G72" s="17">
        <v>9699015392</v>
      </c>
      <c r="H72" s="17">
        <v>9687935894</v>
      </c>
      <c r="I72" s="17">
        <v>10261165713</v>
      </c>
      <c r="J72" s="17">
        <v>1290480500</v>
      </c>
      <c r="K72" s="17"/>
      <c r="L72" s="107" t="s">
        <v>67</v>
      </c>
      <c r="M72" s="72"/>
      <c r="N72" s="71"/>
      <c r="O72" s="71"/>
      <c r="P72" s="70"/>
      <c r="Q72" s="7">
        <v>1</v>
      </c>
    </row>
    <row r="73" spans="1:20" ht="37.5">
      <c r="A73" s="101"/>
      <c r="B73" s="87" t="s">
        <v>68</v>
      </c>
      <c r="C73" s="106" t="s">
        <v>69</v>
      </c>
      <c r="D73" s="87" t="s">
        <v>174</v>
      </c>
      <c r="E73" s="90"/>
      <c r="F73" s="124" t="s">
        <v>184</v>
      </c>
      <c r="G73" s="124" t="s">
        <v>184</v>
      </c>
      <c r="H73" s="124" t="s">
        <v>184</v>
      </c>
      <c r="I73" s="124" t="s">
        <v>184</v>
      </c>
      <c r="J73" s="124" t="s">
        <v>184</v>
      </c>
      <c r="K73" s="124"/>
      <c r="L73" s="87" t="s">
        <v>65</v>
      </c>
      <c r="M73" s="72"/>
      <c r="N73" s="71"/>
      <c r="O73" s="71"/>
      <c r="P73" s="84" t="s">
        <v>182</v>
      </c>
      <c r="Q73" s="125">
        <v>3</v>
      </c>
    </row>
    <row r="74" spans="1:20">
      <c r="A74" s="101"/>
      <c r="B74" s="88"/>
      <c r="C74" s="106" t="s">
        <v>70</v>
      </c>
      <c r="D74" s="88"/>
      <c r="E74" s="91"/>
      <c r="F74" s="134"/>
      <c r="G74" s="134"/>
      <c r="H74" s="134"/>
      <c r="I74" s="134"/>
      <c r="J74" s="134"/>
      <c r="K74" s="134"/>
      <c r="L74" s="88"/>
      <c r="M74" s="72"/>
      <c r="N74" s="71"/>
      <c r="O74" s="71"/>
      <c r="P74" s="70"/>
      <c r="Q74" s="125"/>
    </row>
    <row r="75" spans="1:20">
      <c r="A75" s="101"/>
      <c r="B75" s="88"/>
      <c r="C75" s="88" t="s">
        <v>71</v>
      </c>
      <c r="D75" s="88"/>
      <c r="E75" s="91"/>
      <c r="F75" s="134"/>
      <c r="G75" s="134"/>
      <c r="H75" s="134"/>
      <c r="I75" s="134"/>
      <c r="J75" s="134"/>
      <c r="K75" s="134"/>
      <c r="L75" s="88"/>
      <c r="M75" s="72"/>
      <c r="N75" s="71"/>
      <c r="O75" s="71"/>
      <c r="P75" s="70"/>
      <c r="Q75" s="125"/>
    </row>
    <row r="76" spans="1:20" ht="19.5" thickBot="1">
      <c r="A76" s="105"/>
      <c r="B76" s="89"/>
      <c r="C76" s="89"/>
      <c r="D76" s="89"/>
      <c r="E76" s="92"/>
      <c r="F76" s="135"/>
      <c r="G76" s="135"/>
      <c r="H76" s="135"/>
      <c r="I76" s="135"/>
      <c r="J76" s="135"/>
      <c r="K76" s="135"/>
      <c r="L76" s="89"/>
      <c r="M76" s="73"/>
      <c r="N76" s="74"/>
      <c r="O76" s="74"/>
      <c r="P76" s="75"/>
      <c r="Q76" s="125"/>
    </row>
    <row r="77" spans="1:20">
      <c r="B77" s="35"/>
      <c r="C77" s="35"/>
      <c r="D77" s="35"/>
    </row>
    <row r="78" spans="1:20">
      <c r="B78" s="35"/>
      <c r="C78" s="35"/>
      <c r="D78" s="35"/>
      <c r="G78" s="36"/>
      <c r="Q78" s="7" t="s">
        <v>95</v>
      </c>
    </row>
    <row r="79" spans="1:20" ht="21">
      <c r="B79" s="35"/>
      <c r="C79" s="35"/>
      <c r="G79" s="36"/>
      <c r="H79" s="36"/>
      <c r="I79" s="36"/>
      <c r="J79" s="36"/>
      <c r="K79" s="36"/>
      <c r="Q79" s="37"/>
      <c r="R79" s="38" t="s">
        <v>89</v>
      </c>
      <c r="S79" s="39" t="s">
        <v>90</v>
      </c>
      <c r="T79" s="39" t="s">
        <v>91</v>
      </c>
    </row>
    <row r="80" spans="1:20" ht="21">
      <c r="B80" s="35"/>
      <c r="C80" s="35"/>
      <c r="Q80" s="40">
        <v>1</v>
      </c>
      <c r="R80" s="1" t="s">
        <v>177</v>
      </c>
      <c r="S80" s="2">
        <f>COUNTIF($Q$5:$Q$16,Q80)</f>
        <v>4</v>
      </c>
      <c r="T80" s="3">
        <f>S80/$S$83</f>
        <v>0.33333333333333331</v>
      </c>
    </row>
    <row r="81" spans="2:20" ht="21">
      <c r="B81" s="35"/>
      <c r="C81" s="35"/>
      <c r="Q81" s="40">
        <v>2</v>
      </c>
      <c r="R81" s="1" t="s">
        <v>92</v>
      </c>
      <c r="S81" s="2">
        <f>COUNTIF($Q$5:$Q$16,Q81)</f>
        <v>8</v>
      </c>
      <c r="T81" s="3">
        <f t="shared" ref="T81:T83" si="0">S81/$S$83</f>
        <v>0.66666666666666663</v>
      </c>
    </row>
    <row r="82" spans="2:20" ht="21">
      <c r="B82" s="35"/>
      <c r="C82" s="35"/>
      <c r="Q82" s="40">
        <v>3</v>
      </c>
      <c r="R82" s="1" t="s">
        <v>93</v>
      </c>
      <c r="S82" s="2">
        <f>COUNTIF($Q$5:$Q$16,Q82)</f>
        <v>0</v>
      </c>
      <c r="T82" s="3">
        <f t="shared" si="0"/>
        <v>0</v>
      </c>
    </row>
    <row r="83" spans="2:20" ht="21">
      <c r="B83" s="35"/>
      <c r="C83" s="35"/>
      <c r="Q83" s="41" t="s">
        <v>94</v>
      </c>
      <c r="R83" s="4"/>
      <c r="S83" s="5">
        <f>SUM(S80:S82)</f>
        <v>12</v>
      </c>
      <c r="T83" s="3">
        <f t="shared" si="0"/>
        <v>1</v>
      </c>
    </row>
    <row r="84" spans="2:20">
      <c r="B84" s="35"/>
      <c r="C84" s="35"/>
    </row>
    <row r="85" spans="2:20">
      <c r="B85" s="35"/>
      <c r="C85" s="35"/>
      <c r="Q85" s="7" t="s">
        <v>96</v>
      </c>
    </row>
    <row r="86" spans="2:20" ht="21">
      <c r="B86" s="35"/>
      <c r="C86" s="35"/>
      <c r="Q86" s="37"/>
      <c r="R86" s="38" t="s">
        <v>89</v>
      </c>
      <c r="S86" s="39" t="s">
        <v>90</v>
      </c>
      <c r="T86" s="39" t="s">
        <v>91</v>
      </c>
    </row>
    <row r="87" spans="2:20" ht="21">
      <c r="B87" s="35"/>
      <c r="C87" s="35"/>
      <c r="Q87" s="40">
        <v>1</v>
      </c>
      <c r="R87" s="1" t="s">
        <v>177</v>
      </c>
      <c r="S87" s="2">
        <f>COUNTIF($Q$17:$Q$36,Q87)</f>
        <v>6</v>
      </c>
      <c r="T87" s="3">
        <f>S87/$S$90</f>
        <v>0.3</v>
      </c>
    </row>
    <row r="88" spans="2:20" ht="21">
      <c r="B88" s="35"/>
      <c r="C88" s="35"/>
      <c r="Q88" s="40">
        <v>2</v>
      </c>
      <c r="R88" s="1" t="s">
        <v>92</v>
      </c>
      <c r="S88" s="2">
        <f>COUNTIF($Q$17:$Q$36,Q88)</f>
        <v>12</v>
      </c>
      <c r="T88" s="3">
        <f t="shared" ref="T88:T90" si="1">S88/$S$90</f>
        <v>0.6</v>
      </c>
    </row>
    <row r="89" spans="2:20" ht="21">
      <c r="B89" s="35"/>
      <c r="C89" s="35"/>
      <c r="Q89" s="40">
        <v>3</v>
      </c>
      <c r="R89" s="1" t="s">
        <v>93</v>
      </c>
      <c r="S89" s="2">
        <f>COUNTIF($Q$17:$Q$36,Q89)</f>
        <v>2</v>
      </c>
      <c r="T89" s="3">
        <f t="shared" si="1"/>
        <v>0.1</v>
      </c>
    </row>
    <row r="90" spans="2:20" ht="21">
      <c r="B90" s="35"/>
      <c r="C90" s="35"/>
      <c r="Q90" s="41" t="s">
        <v>94</v>
      </c>
      <c r="R90" s="4"/>
      <c r="S90" s="5">
        <f>SUM(S87:S89)</f>
        <v>20</v>
      </c>
      <c r="T90" s="3">
        <f t="shared" si="1"/>
        <v>1</v>
      </c>
    </row>
    <row r="91" spans="2:20">
      <c r="B91" s="35"/>
      <c r="C91" s="35"/>
    </row>
    <row r="92" spans="2:20">
      <c r="B92" s="35"/>
      <c r="C92" s="35"/>
      <c r="Q92" s="7" t="s">
        <v>97</v>
      </c>
    </row>
    <row r="93" spans="2:20" ht="21">
      <c r="B93" s="35"/>
      <c r="C93" s="35"/>
      <c r="Q93" s="37"/>
      <c r="R93" s="38" t="s">
        <v>89</v>
      </c>
      <c r="S93" s="39" t="s">
        <v>90</v>
      </c>
      <c r="T93" s="39" t="s">
        <v>91</v>
      </c>
    </row>
    <row r="94" spans="2:20" ht="21">
      <c r="B94" s="35"/>
      <c r="C94" s="35"/>
      <c r="Q94" s="40">
        <v>1</v>
      </c>
      <c r="R94" s="1" t="s">
        <v>177</v>
      </c>
      <c r="S94" s="2">
        <f>COUNTIF($Q$37:$Q$48,Q94)</f>
        <v>8</v>
      </c>
      <c r="T94" s="3">
        <f>S94/$S$97</f>
        <v>0.66666666666666663</v>
      </c>
    </row>
    <row r="95" spans="2:20" ht="21">
      <c r="B95" s="35"/>
      <c r="C95" s="35"/>
      <c r="Q95" s="40">
        <v>2</v>
      </c>
      <c r="R95" s="1" t="s">
        <v>92</v>
      </c>
      <c r="S95" s="2">
        <f>COUNTIF($Q$37:$Q$48,Q95)</f>
        <v>4</v>
      </c>
      <c r="T95" s="3">
        <f t="shared" ref="T95:T97" si="2">S95/$S$97</f>
        <v>0.33333333333333331</v>
      </c>
    </row>
    <row r="96" spans="2:20" ht="21">
      <c r="B96" s="35"/>
      <c r="C96" s="35"/>
      <c r="Q96" s="40">
        <v>3</v>
      </c>
      <c r="R96" s="1" t="s">
        <v>93</v>
      </c>
      <c r="S96" s="2">
        <f>COUNTIF($Q$37:$Q$48,Q96)</f>
        <v>0</v>
      </c>
      <c r="T96" s="3">
        <f t="shared" si="2"/>
        <v>0</v>
      </c>
    </row>
    <row r="97" spans="2:20" ht="21">
      <c r="B97" s="35"/>
      <c r="Q97" s="41" t="s">
        <v>94</v>
      </c>
      <c r="R97" s="4"/>
      <c r="S97" s="5">
        <f>SUM(S94:S96)</f>
        <v>12</v>
      </c>
      <c r="T97" s="3">
        <f t="shared" si="2"/>
        <v>1</v>
      </c>
    </row>
    <row r="98" spans="2:20">
      <c r="B98" s="35"/>
    </row>
    <row r="99" spans="2:20">
      <c r="B99" s="35"/>
      <c r="Q99" s="7" t="s">
        <v>98</v>
      </c>
    </row>
    <row r="100" spans="2:20" ht="21">
      <c r="B100" s="35"/>
      <c r="Q100" s="37"/>
      <c r="R100" s="38" t="s">
        <v>89</v>
      </c>
      <c r="S100" s="39" t="s">
        <v>90</v>
      </c>
      <c r="T100" s="39" t="s">
        <v>91</v>
      </c>
    </row>
    <row r="101" spans="2:20" ht="21">
      <c r="B101" s="35"/>
      <c r="Q101" s="40">
        <v>1</v>
      </c>
      <c r="R101" s="1" t="s">
        <v>177</v>
      </c>
      <c r="S101" s="2">
        <f>COUNTIF($Q$49:$Q$54,Q101)</f>
        <v>1</v>
      </c>
      <c r="T101" s="3">
        <f>S101/$S$104</f>
        <v>0.25</v>
      </c>
    </row>
    <row r="102" spans="2:20" ht="21">
      <c r="B102" s="35"/>
      <c r="Q102" s="40">
        <v>2</v>
      </c>
      <c r="R102" s="1" t="s">
        <v>92</v>
      </c>
      <c r="S102" s="2">
        <f t="shared" ref="S102:S103" si="3">COUNTIF($Q$49:$Q$54,Q102)</f>
        <v>0</v>
      </c>
      <c r="T102" s="3">
        <f t="shared" ref="T102:T104" si="4">S102/$S$104</f>
        <v>0</v>
      </c>
    </row>
    <row r="103" spans="2:20" ht="21">
      <c r="B103" s="35"/>
      <c r="Q103" s="40">
        <v>3</v>
      </c>
      <c r="R103" s="1" t="s">
        <v>93</v>
      </c>
      <c r="S103" s="2">
        <f t="shared" si="3"/>
        <v>3</v>
      </c>
      <c r="T103" s="3">
        <f t="shared" si="4"/>
        <v>0.75</v>
      </c>
    </row>
    <row r="104" spans="2:20" ht="21">
      <c r="B104" s="35"/>
      <c r="Q104" s="41" t="s">
        <v>94</v>
      </c>
      <c r="R104" s="4"/>
      <c r="S104" s="5">
        <f>SUM(S101:S103)</f>
        <v>4</v>
      </c>
      <c r="T104" s="3">
        <f t="shared" si="4"/>
        <v>1</v>
      </c>
    </row>
    <row r="105" spans="2:20">
      <c r="B105" s="35"/>
    </row>
    <row r="106" spans="2:20">
      <c r="B106" s="35"/>
      <c r="Q106" s="7" t="s">
        <v>99</v>
      </c>
    </row>
    <row r="107" spans="2:20" ht="21">
      <c r="B107" s="35"/>
      <c r="Q107" s="37"/>
      <c r="R107" s="38" t="s">
        <v>89</v>
      </c>
      <c r="S107" s="39" t="s">
        <v>90</v>
      </c>
      <c r="T107" s="39" t="s">
        <v>91</v>
      </c>
    </row>
    <row r="108" spans="2:20" ht="21">
      <c r="Q108" s="40">
        <v>1</v>
      </c>
      <c r="R108" s="1" t="s">
        <v>177</v>
      </c>
      <c r="S108" s="2">
        <f>COUNTIF($Q$55:$Q$76,Q108)</f>
        <v>8</v>
      </c>
      <c r="T108" s="3">
        <f>S108/$S$111</f>
        <v>0.5714285714285714</v>
      </c>
    </row>
    <row r="109" spans="2:20" ht="21">
      <c r="Q109" s="40">
        <v>2</v>
      </c>
      <c r="R109" s="1" t="s">
        <v>92</v>
      </c>
      <c r="S109" s="2">
        <f>COUNTIF($Q$55:$Q$76,Q109)</f>
        <v>5</v>
      </c>
      <c r="T109" s="3">
        <f t="shared" ref="T109:T110" si="5">S109/$S$111</f>
        <v>0.35714285714285715</v>
      </c>
    </row>
    <row r="110" spans="2:20" ht="21">
      <c r="Q110" s="40">
        <v>3</v>
      </c>
      <c r="R110" s="1" t="s">
        <v>93</v>
      </c>
      <c r="S110" s="2">
        <f>COUNTIF($Q$55:$Q$76,Q110)</f>
        <v>1</v>
      </c>
      <c r="T110" s="3">
        <f t="shared" si="5"/>
        <v>7.1428571428571425E-2</v>
      </c>
    </row>
    <row r="111" spans="2:20" ht="21">
      <c r="Q111" s="41" t="s">
        <v>94</v>
      </c>
      <c r="R111" s="4"/>
      <c r="S111" s="5">
        <f>SUM(S108:S110)</f>
        <v>14</v>
      </c>
      <c r="T111" s="3">
        <f>S111/$S$111</f>
        <v>1</v>
      </c>
    </row>
    <row r="113" spans="17:20">
      <c r="Q113" s="52" t="s">
        <v>180</v>
      </c>
      <c r="R113" s="52"/>
      <c r="S113" s="52"/>
      <c r="T113" s="52"/>
    </row>
    <row r="114" spans="17:20" ht="21">
      <c r="Q114" s="53"/>
      <c r="R114" s="54" t="s">
        <v>89</v>
      </c>
      <c r="S114" s="55" t="s">
        <v>90</v>
      </c>
      <c r="T114" s="55" t="s">
        <v>91</v>
      </c>
    </row>
    <row r="115" spans="17:20" ht="21">
      <c r="Q115" s="56">
        <v>1</v>
      </c>
      <c r="R115" s="57" t="s">
        <v>177</v>
      </c>
      <c r="S115" s="58">
        <f>COUNTIF($Q$5:$Q$76,Q115)</f>
        <v>27</v>
      </c>
      <c r="T115" s="59">
        <f>S115/$S$118</f>
        <v>0.43548387096774194</v>
      </c>
    </row>
    <row r="116" spans="17:20" ht="21">
      <c r="Q116" s="56">
        <v>2</v>
      </c>
      <c r="R116" s="57" t="s">
        <v>92</v>
      </c>
      <c r="S116" s="58">
        <f t="shared" ref="S116:S117" si="6">COUNTIF($Q$5:$Q$76,Q116)</f>
        <v>29</v>
      </c>
      <c r="T116" s="59">
        <f t="shared" ref="T116:T118" si="7">S116/$S$118</f>
        <v>0.46774193548387094</v>
      </c>
    </row>
    <row r="117" spans="17:20" ht="21">
      <c r="Q117" s="56">
        <v>3</v>
      </c>
      <c r="R117" s="57" t="s">
        <v>93</v>
      </c>
      <c r="S117" s="58">
        <f t="shared" si="6"/>
        <v>6</v>
      </c>
      <c r="T117" s="59">
        <f t="shared" si="7"/>
        <v>9.6774193548387094E-2</v>
      </c>
    </row>
    <row r="118" spans="17:20" ht="21">
      <c r="Q118" s="60" t="s">
        <v>94</v>
      </c>
      <c r="R118" s="61"/>
      <c r="S118" s="62">
        <f>SUM(S115:S117)</f>
        <v>62</v>
      </c>
      <c r="T118" s="59">
        <f t="shared" si="7"/>
        <v>1</v>
      </c>
    </row>
  </sheetData>
  <autoFilter ref="A4:T4"/>
  <conditionalFormatting sqref="R80:T83">
    <cfRule type="dataBar" priority="6">
      <dataBar>
        <cfvo type="min" val="0"/>
        <cfvo type="max" val="0"/>
        <color rgb="FF638EC6"/>
      </dataBar>
    </cfRule>
  </conditionalFormatting>
  <conditionalFormatting sqref="R87:T90">
    <cfRule type="dataBar" priority="5">
      <dataBar>
        <cfvo type="min" val="0"/>
        <cfvo type="max" val="0"/>
        <color rgb="FF638EC6"/>
      </dataBar>
    </cfRule>
  </conditionalFormatting>
  <conditionalFormatting sqref="R94:T97">
    <cfRule type="dataBar" priority="4">
      <dataBar>
        <cfvo type="min" val="0"/>
        <cfvo type="max" val="0"/>
        <color rgb="FF638EC6"/>
      </dataBar>
    </cfRule>
  </conditionalFormatting>
  <conditionalFormatting sqref="R101:T104">
    <cfRule type="dataBar" priority="3">
      <dataBar>
        <cfvo type="min" val="0"/>
        <cfvo type="max" val="0"/>
        <color rgb="FF638EC6"/>
      </dataBar>
    </cfRule>
  </conditionalFormatting>
  <conditionalFormatting sqref="R108:T111">
    <cfRule type="dataBar" priority="2">
      <dataBar>
        <cfvo type="min" val="0"/>
        <cfvo type="max" val="0"/>
        <color rgb="FF638EC6"/>
      </dataBar>
    </cfRule>
  </conditionalFormatting>
  <conditionalFormatting sqref="R115:T118">
    <cfRule type="dataBar" priority="1">
      <dataBar>
        <cfvo type="min" val="0"/>
        <cfvo type="max" val="0"/>
        <color rgb="FF638EC6"/>
      </dataBar>
    </cfRule>
  </conditionalFormatting>
  <pageMargins left="0.23622047244094491" right="0.23622047244094491" top="0.74803149606299213" bottom="0.74803149606299213" header="0.31496062992125984" footer="0.31496062992125984"/>
  <pageSetup paperSize="9" scale="70" orientation="landscape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T111"/>
  <sheetViews>
    <sheetView tabSelected="1" zoomScale="80" zoomScaleNormal="80" workbookViewId="0">
      <pane ySplit="3" topLeftCell="A4" activePane="bottomLeft" state="frozen"/>
      <selection pane="bottomLeft" activeCell="K5" sqref="K5"/>
    </sheetView>
  </sheetViews>
  <sheetFormatPr defaultColWidth="9" defaultRowHeight="18.75"/>
  <cols>
    <col min="1" max="1" width="22.375" style="7" bestFit="1" customWidth="1"/>
    <col min="2" max="2" width="23.125" style="7" customWidth="1"/>
    <col min="3" max="3" width="22.375" style="7" customWidth="1"/>
    <col min="4" max="4" width="34.375" style="7" customWidth="1"/>
    <col min="5" max="5" width="9.125" style="7" customWidth="1"/>
    <col min="6" max="8" width="9.875" style="7" customWidth="1"/>
    <col min="9" max="14" width="9.875" style="8" customWidth="1"/>
    <col min="15" max="15" width="27.625" style="7" customWidth="1"/>
    <col min="16" max="16" width="11.625" style="7" customWidth="1"/>
    <col min="17" max="17" width="9.125" style="7" bestFit="1" customWidth="1"/>
    <col min="18" max="18" width="20.75" style="7" customWidth="1"/>
    <col min="19" max="19" width="15.625" style="7" customWidth="1"/>
    <col min="20" max="20" width="17.375" style="7" customWidth="1"/>
    <col min="21" max="16384" width="9" style="7"/>
  </cols>
  <sheetData>
    <row r="1" spans="1:18" ht="21">
      <c r="A1" s="6" t="s">
        <v>183</v>
      </c>
    </row>
    <row r="2" spans="1:18" s="9" customFormat="1">
      <c r="A2" s="177" t="s">
        <v>77</v>
      </c>
      <c r="B2" s="177" t="s">
        <v>0</v>
      </c>
      <c r="C2" s="177" t="s">
        <v>1</v>
      </c>
      <c r="D2" s="177" t="s">
        <v>2</v>
      </c>
      <c r="E2" s="177" t="s">
        <v>3</v>
      </c>
      <c r="F2" s="177" t="s">
        <v>4</v>
      </c>
      <c r="G2" s="177"/>
      <c r="H2" s="177"/>
      <c r="I2" s="177"/>
      <c r="J2" s="177"/>
      <c r="K2" s="177"/>
      <c r="L2" s="177"/>
      <c r="M2" s="177"/>
      <c r="N2" s="177"/>
      <c r="O2" s="178" t="s">
        <v>113</v>
      </c>
      <c r="P2" s="178" t="s">
        <v>181</v>
      </c>
    </row>
    <row r="3" spans="1:18" s="9" customFormat="1">
      <c r="A3" s="177"/>
      <c r="B3" s="177"/>
      <c r="C3" s="177"/>
      <c r="D3" s="177"/>
      <c r="E3" s="177"/>
      <c r="F3" s="179">
        <v>2555</v>
      </c>
      <c r="G3" s="179">
        <v>2556</v>
      </c>
      <c r="H3" s="179">
        <v>2557</v>
      </c>
      <c r="I3" s="180">
        <v>2558</v>
      </c>
      <c r="J3" s="180">
        <v>2559</v>
      </c>
      <c r="K3" s="180">
        <v>2560</v>
      </c>
      <c r="L3" s="180">
        <v>2561</v>
      </c>
      <c r="M3" s="180">
        <v>2562</v>
      </c>
      <c r="N3" s="180">
        <v>2563</v>
      </c>
      <c r="O3" s="178"/>
      <c r="P3" s="178"/>
    </row>
    <row r="4" spans="1:18" s="9" customFormat="1" ht="90.75" customHeight="1">
      <c r="A4" s="145" t="s">
        <v>5</v>
      </c>
      <c r="B4" s="146" t="s">
        <v>6</v>
      </c>
      <c r="C4" s="146" t="s">
        <v>79</v>
      </c>
      <c r="D4" s="146" t="s">
        <v>116</v>
      </c>
      <c r="E4" s="147" t="s">
        <v>7</v>
      </c>
      <c r="F4" s="147"/>
      <c r="G4" s="147"/>
      <c r="H4" s="147"/>
      <c r="I4" s="148">
        <v>26376</v>
      </c>
      <c r="J4" s="149" t="s">
        <v>8</v>
      </c>
      <c r="K4" s="148">
        <v>24429</v>
      </c>
      <c r="L4" s="148" t="s">
        <v>8</v>
      </c>
      <c r="M4" s="148"/>
      <c r="N4" s="148"/>
      <c r="O4" s="146" t="s">
        <v>9</v>
      </c>
      <c r="P4" s="150" t="s">
        <v>88</v>
      </c>
      <c r="Q4" s="9">
        <v>2</v>
      </c>
    </row>
    <row r="5" spans="1:18" s="9" customFormat="1" ht="90.75" customHeight="1">
      <c r="A5" s="151" t="s">
        <v>5</v>
      </c>
      <c r="B5" s="152" t="s">
        <v>6</v>
      </c>
      <c r="C5" s="152" t="s">
        <v>101</v>
      </c>
      <c r="D5" s="152" t="s">
        <v>143</v>
      </c>
      <c r="E5" s="153" t="s">
        <v>10</v>
      </c>
      <c r="F5" s="153"/>
      <c r="G5" s="153"/>
      <c r="H5" s="153"/>
      <c r="I5" s="154">
        <v>264964</v>
      </c>
      <c r="J5" s="154">
        <v>263578</v>
      </c>
      <c r="K5" s="154">
        <v>274898</v>
      </c>
      <c r="L5" s="154"/>
      <c r="M5" s="154"/>
      <c r="N5" s="154"/>
      <c r="O5" s="152" t="s">
        <v>11</v>
      </c>
      <c r="P5" s="155" t="s">
        <v>88</v>
      </c>
      <c r="Q5" s="9">
        <v>2</v>
      </c>
    </row>
    <row r="6" spans="1:18" s="9" customFormat="1" ht="90.75" customHeight="1">
      <c r="A6" s="151" t="s">
        <v>5</v>
      </c>
      <c r="B6" s="152" t="s">
        <v>78</v>
      </c>
      <c r="C6" s="152" t="s">
        <v>12</v>
      </c>
      <c r="D6" s="152" t="s">
        <v>118</v>
      </c>
      <c r="E6" s="153" t="s">
        <v>13</v>
      </c>
      <c r="F6" s="153"/>
      <c r="G6" s="153"/>
      <c r="H6" s="153"/>
      <c r="I6" s="154">
        <v>1399111</v>
      </c>
      <c r="J6" s="154">
        <v>1333860</v>
      </c>
      <c r="K6" s="154">
        <v>1334746</v>
      </c>
      <c r="L6" s="154">
        <v>1363122</v>
      </c>
      <c r="M6" s="154">
        <v>1240343</v>
      </c>
      <c r="N6" s="154"/>
      <c r="O6" s="152" t="s">
        <v>9</v>
      </c>
      <c r="P6" s="155"/>
      <c r="Q6" s="9">
        <v>1</v>
      </c>
    </row>
    <row r="7" spans="1:18" s="9" customFormat="1" ht="90.75" customHeight="1">
      <c r="A7" s="151" t="s">
        <v>5</v>
      </c>
      <c r="B7" s="152" t="s">
        <v>78</v>
      </c>
      <c r="C7" s="152" t="s">
        <v>12</v>
      </c>
      <c r="D7" s="152" t="s">
        <v>119</v>
      </c>
      <c r="E7" s="153" t="s">
        <v>13</v>
      </c>
      <c r="F7" s="153"/>
      <c r="G7" s="153"/>
      <c r="H7" s="153"/>
      <c r="I7" s="154">
        <v>23408</v>
      </c>
      <c r="J7" s="154">
        <v>23623</v>
      </c>
      <c r="K7" s="154">
        <v>27867</v>
      </c>
      <c r="L7" s="154">
        <v>21486</v>
      </c>
      <c r="M7" s="154">
        <v>20088</v>
      </c>
      <c r="N7" s="154"/>
      <c r="O7" s="152" t="s">
        <v>9</v>
      </c>
      <c r="P7" s="155"/>
      <c r="Q7" s="9">
        <v>1</v>
      </c>
    </row>
    <row r="8" spans="1:18" s="9" customFormat="1" ht="90.75" customHeight="1">
      <c r="A8" s="151" t="s">
        <v>5</v>
      </c>
      <c r="B8" s="152" t="s">
        <v>78</v>
      </c>
      <c r="C8" s="152" t="s">
        <v>14</v>
      </c>
      <c r="D8" s="152" t="s">
        <v>120</v>
      </c>
      <c r="E8" s="153" t="s">
        <v>7</v>
      </c>
      <c r="F8" s="153"/>
      <c r="G8" s="153"/>
      <c r="H8" s="153"/>
      <c r="I8" s="154">
        <v>245760</v>
      </c>
      <c r="J8" s="156" t="s">
        <v>8</v>
      </c>
      <c r="K8" s="154">
        <v>223239</v>
      </c>
      <c r="L8" s="156" t="s">
        <v>8</v>
      </c>
      <c r="M8" s="156"/>
      <c r="N8" s="156"/>
      <c r="O8" s="152" t="s">
        <v>9</v>
      </c>
      <c r="P8" s="155" t="s">
        <v>88</v>
      </c>
      <c r="Q8" s="9">
        <v>2</v>
      </c>
    </row>
    <row r="9" spans="1:18" s="9" customFormat="1" ht="90.75" customHeight="1">
      <c r="A9" s="151" t="s">
        <v>5</v>
      </c>
      <c r="B9" s="152" t="s">
        <v>78</v>
      </c>
      <c r="C9" s="152" t="s">
        <v>14</v>
      </c>
      <c r="D9" s="152" t="s">
        <v>121</v>
      </c>
      <c r="E9" s="153" t="s">
        <v>7</v>
      </c>
      <c r="F9" s="153"/>
      <c r="G9" s="153"/>
      <c r="H9" s="153"/>
      <c r="I9" s="154">
        <v>26376</v>
      </c>
      <c r="J9" s="156" t="s">
        <v>8</v>
      </c>
      <c r="K9" s="154">
        <v>24429</v>
      </c>
      <c r="L9" s="154" t="s">
        <v>8</v>
      </c>
      <c r="M9" s="154"/>
      <c r="N9" s="154"/>
      <c r="O9" s="152" t="s">
        <v>9</v>
      </c>
      <c r="P9" s="155" t="s">
        <v>88</v>
      </c>
      <c r="Q9" s="9">
        <v>2</v>
      </c>
    </row>
    <row r="10" spans="1:18" s="9" customFormat="1" ht="90.75" customHeight="1">
      <c r="A10" s="151" t="s">
        <v>5</v>
      </c>
      <c r="B10" s="152" t="s">
        <v>78</v>
      </c>
      <c r="C10" s="152" t="s">
        <v>15</v>
      </c>
      <c r="D10" s="152" t="s">
        <v>122</v>
      </c>
      <c r="E10" s="153" t="s">
        <v>16</v>
      </c>
      <c r="F10" s="153"/>
      <c r="G10" s="153"/>
      <c r="H10" s="153"/>
      <c r="I10" s="157">
        <v>2211</v>
      </c>
      <c r="J10" s="152">
        <v>960</v>
      </c>
      <c r="K10" s="157">
        <v>19413</v>
      </c>
      <c r="L10" s="157">
        <v>18980</v>
      </c>
      <c r="M10" s="157">
        <v>19430</v>
      </c>
      <c r="N10" s="157"/>
      <c r="O10" s="152" t="s">
        <v>17</v>
      </c>
      <c r="P10" s="158"/>
      <c r="Q10" s="143">
        <v>1</v>
      </c>
      <c r="R10" s="143" t="s">
        <v>176</v>
      </c>
    </row>
    <row r="11" spans="1:18" s="9" customFormat="1" ht="90.75" customHeight="1">
      <c r="A11" s="151" t="s">
        <v>5</v>
      </c>
      <c r="B11" s="152" t="s">
        <v>78</v>
      </c>
      <c r="C11" s="152" t="s">
        <v>18</v>
      </c>
      <c r="D11" s="152" t="s">
        <v>123</v>
      </c>
      <c r="E11" s="153" t="s">
        <v>7</v>
      </c>
      <c r="F11" s="153"/>
      <c r="G11" s="153"/>
      <c r="H11" s="153"/>
      <c r="I11" s="154">
        <v>7731</v>
      </c>
      <c r="J11" s="156" t="s">
        <v>8</v>
      </c>
      <c r="K11" s="154">
        <v>6588</v>
      </c>
      <c r="L11" s="154" t="s">
        <v>8</v>
      </c>
      <c r="M11" s="154"/>
      <c r="N11" s="154"/>
      <c r="O11" s="152" t="s">
        <v>9</v>
      </c>
      <c r="P11" s="155" t="s">
        <v>88</v>
      </c>
      <c r="Q11" s="9">
        <v>2</v>
      </c>
    </row>
    <row r="12" spans="1:18" s="9" customFormat="1" ht="90.75" customHeight="1">
      <c r="A12" s="151" t="s">
        <v>5</v>
      </c>
      <c r="B12" s="152" t="s">
        <v>78</v>
      </c>
      <c r="C12" s="152" t="s">
        <v>18</v>
      </c>
      <c r="D12" s="152" t="s">
        <v>121</v>
      </c>
      <c r="E12" s="153" t="s">
        <v>7</v>
      </c>
      <c r="F12" s="153"/>
      <c r="G12" s="153"/>
      <c r="H12" s="153"/>
      <c r="I12" s="154">
        <v>26376</v>
      </c>
      <c r="J12" s="156" t="s">
        <v>8</v>
      </c>
      <c r="K12" s="154">
        <v>24429</v>
      </c>
      <c r="L12" s="154" t="s">
        <v>8</v>
      </c>
      <c r="M12" s="154"/>
      <c r="N12" s="154"/>
      <c r="O12" s="152" t="s">
        <v>9</v>
      </c>
      <c r="P12" s="155" t="s">
        <v>88</v>
      </c>
      <c r="Q12" s="9">
        <v>2</v>
      </c>
    </row>
    <row r="13" spans="1:18" s="9" customFormat="1" ht="90.75" customHeight="1">
      <c r="A13" s="151" t="s">
        <v>5</v>
      </c>
      <c r="B13" s="152" t="s">
        <v>19</v>
      </c>
      <c r="C13" s="152" t="s">
        <v>20</v>
      </c>
      <c r="D13" s="152" t="s">
        <v>124</v>
      </c>
      <c r="E13" s="153" t="s">
        <v>10</v>
      </c>
      <c r="F13" s="153"/>
      <c r="G13" s="153"/>
      <c r="H13" s="153"/>
      <c r="I13" s="154">
        <v>163242</v>
      </c>
      <c r="J13" s="154">
        <v>168190</v>
      </c>
      <c r="K13" s="154">
        <v>174865</v>
      </c>
      <c r="L13" s="154"/>
      <c r="M13" s="154"/>
      <c r="N13" s="154"/>
      <c r="O13" s="152" t="s">
        <v>11</v>
      </c>
      <c r="P13" s="155" t="s">
        <v>88</v>
      </c>
      <c r="Q13" s="9">
        <v>2</v>
      </c>
    </row>
    <row r="14" spans="1:18" s="9" customFormat="1" ht="90.75" customHeight="1">
      <c r="A14" s="151" t="s">
        <v>5</v>
      </c>
      <c r="B14" s="152" t="s">
        <v>19</v>
      </c>
      <c r="C14" s="152" t="s">
        <v>20</v>
      </c>
      <c r="D14" s="152" t="s">
        <v>125</v>
      </c>
      <c r="E14" s="153" t="s">
        <v>13</v>
      </c>
      <c r="F14" s="153"/>
      <c r="G14" s="153"/>
      <c r="H14" s="153"/>
      <c r="I14" s="154">
        <v>1371724</v>
      </c>
      <c r="J14" s="154">
        <v>1302266</v>
      </c>
      <c r="K14" s="154">
        <v>1294230</v>
      </c>
      <c r="L14" s="154">
        <v>1262950</v>
      </c>
      <c r="M14" s="154">
        <v>1179577</v>
      </c>
      <c r="N14" s="154"/>
      <c r="O14" s="152" t="s">
        <v>21</v>
      </c>
      <c r="P14" s="158"/>
      <c r="Q14" s="9">
        <v>1</v>
      </c>
    </row>
    <row r="15" spans="1:18" s="9" customFormat="1" ht="90.75" customHeight="1">
      <c r="A15" s="151" t="s">
        <v>5</v>
      </c>
      <c r="B15" s="152" t="s">
        <v>19</v>
      </c>
      <c r="C15" s="152" t="s">
        <v>22</v>
      </c>
      <c r="D15" s="152" t="s">
        <v>126</v>
      </c>
      <c r="E15" s="153" t="s">
        <v>23</v>
      </c>
      <c r="F15" s="153"/>
      <c r="G15" s="153"/>
      <c r="H15" s="153"/>
      <c r="I15" s="154">
        <v>2766</v>
      </c>
      <c r="J15" s="154">
        <v>2524</v>
      </c>
      <c r="K15" s="154">
        <v>2635</v>
      </c>
      <c r="L15" s="154">
        <v>2663</v>
      </c>
      <c r="M15" s="154"/>
      <c r="N15" s="154"/>
      <c r="O15" s="152" t="s">
        <v>86</v>
      </c>
      <c r="P15" s="155" t="s">
        <v>88</v>
      </c>
      <c r="Q15" s="9">
        <v>2</v>
      </c>
    </row>
    <row r="16" spans="1:18" s="9" customFormat="1" ht="90.75" customHeight="1">
      <c r="A16" s="151" t="s">
        <v>24</v>
      </c>
      <c r="B16" s="152" t="s">
        <v>25</v>
      </c>
      <c r="C16" s="152" t="s">
        <v>26</v>
      </c>
      <c r="D16" s="159" t="s">
        <v>127</v>
      </c>
      <c r="E16" s="153" t="s">
        <v>7</v>
      </c>
      <c r="F16" s="153"/>
      <c r="G16" s="153"/>
      <c r="H16" s="153"/>
      <c r="I16" s="154">
        <v>18645</v>
      </c>
      <c r="J16" s="154">
        <v>18489</v>
      </c>
      <c r="K16" s="154">
        <v>17841</v>
      </c>
      <c r="L16" s="154">
        <v>18196</v>
      </c>
      <c r="M16" s="154"/>
      <c r="N16" s="154"/>
      <c r="O16" s="152" t="s">
        <v>21</v>
      </c>
      <c r="P16" s="155" t="s">
        <v>88</v>
      </c>
      <c r="Q16" s="9">
        <v>2</v>
      </c>
    </row>
    <row r="17" spans="1:17" s="9" customFormat="1" ht="90.75" customHeight="1">
      <c r="A17" s="151" t="s">
        <v>24</v>
      </c>
      <c r="B17" s="152" t="s">
        <v>25</v>
      </c>
      <c r="C17" s="152" t="s">
        <v>26</v>
      </c>
      <c r="D17" s="159" t="s">
        <v>128</v>
      </c>
      <c r="E17" s="153" t="s">
        <v>7</v>
      </c>
      <c r="F17" s="153"/>
      <c r="G17" s="153"/>
      <c r="H17" s="153"/>
      <c r="I17" s="154">
        <v>16415</v>
      </c>
      <c r="J17" s="154">
        <v>16418</v>
      </c>
      <c r="K17" s="154">
        <v>15679</v>
      </c>
      <c r="L17" s="154">
        <v>15992</v>
      </c>
      <c r="M17" s="154"/>
      <c r="N17" s="154"/>
      <c r="O17" s="152" t="s">
        <v>21</v>
      </c>
      <c r="P17" s="155" t="s">
        <v>88</v>
      </c>
      <c r="Q17" s="9">
        <v>2</v>
      </c>
    </row>
    <row r="18" spans="1:17" s="9" customFormat="1" ht="90.75" customHeight="1">
      <c r="A18" s="151" t="s">
        <v>24</v>
      </c>
      <c r="B18" s="152" t="s">
        <v>25</v>
      </c>
      <c r="C18" s="152" t="s">
        <v>26</v>
      </c>
      <c r="D18" s="159" t="s">
        <v>129</v>
      </c>
      <c r="E18" s="153" t="s">
        <v>7</v>
      </c>
      <c r="F18" s="153"/>
      <c r="G18" s="153"/>
      <c r="H18" s="153"/>
      <c r="I18" s="154">
        <v>7068</v>
      </c>
      <c r="J18" s="154">
        <v>8004</v>
      </c>
      <c r="K18" s="154">
        <v>7221</v>
      </c>
      <c r="L18" s="154">
        <v>7013</v>
      </c>
      <c r="M18" s="154"/>
      <c r="N18" s="154"/>
      <c r="O18" s="152" t="s">
        <v>21</v>
      </c>
      <c r="P18" s="155" t="s">
        <v>88</v>
      </c>
      <c r="Q18" s="9">
        <v>2</v>
      </c>
    </row>
    <row r="19" spans="1:17" s="9" customFormat="1" ht="90.75" customHeight="1">
      <c r="A19" s="151" t="s">
        <v>24</v>
      </c>
      <c r="B19" s="152" t="s">
        <v>25</v>
      </c>
      <c r="C19" s="152" t="s">
        <v>26</v>
      </c>
      <c r="D19" s="159" t="s">
        <v>130</v>
      </c>
      <c r="E19" s="153" t="s">
        <v>16</v>
      </c>
      <c r="F19" s="153"/>
      <c r="G19" s="153"/>
      <c r="H19" s="153"/>
      <c r="I19" s="154">
        <v>740868</v>
      </c>
      <c r="J19" s="154">
        <v>776058</v>
      </c>
      <c r="K19" s="154">
        <v>745258</v>
      </c>
      <c r="L19" s="154">
        <v>765584</v>
      </c>
      <c r="M19" s="154"/>
      <c r="N19" s="154"/>
      <c r="O19" s="152" t="s">
        <v>21</v>
      </c>
      <c r="P19" s="155" t="s">
        <v>88</v>
      </c>
      <c r="Q19" s="9">
        <v>2</v>
      </c>
    </row>
    <row r="20" spans="1:17" s="9" customFormat="1" ht="90.75" customHeight="1">
      <c r="A20" s="151" t="s">
        <v>24</v>
      </c>
      <c r="B20" s="152" t="s">
        <v>25</v>
      </c>
      <c r="C20" s="152" t="s">
        <v>26</v>
      </c>
      <c r="D20" s="159" t="s">
        <v>131</v>
      </c>
      <c r="E20" s="153" t="s">
        <v>13</v>
      </c>
      <c r="F20" s="153"/>
      <c r="G20" s="153"/>
      <c r="H20" s="153"/>
      <c r="I20" s="154">
        <v>2628818</v>
      </c>
      <c r="J20" s="154">
        <v>2631435</v>
      </c>
      <c r="K20" s="154">
        <v>2639226</v>
      </c>
      <c r="L20" s="154">
        <v>2646401</v>
      </c>
      <c r="M20" s="154">
        <v>2648927</v>
      </c>
      <c r="N20" s="154"/>
      <c r="O20" s="152" t="s">
        <v>36</v>
      </c>
      <c r="P20" s="158"/>
      <c r="Q20" s="9">
        <v>1</v>
      </c>
    </row>
    <row r="21" spans="1:17" s="9" customFormat="1" ht="90.75" customHeight="1">
      <c r="A21" s="151" t="s">
        <v>24</v>
      </c>
      <c r="B21" s="152" t="s">
        <v>25</v>
      </c>
      <c r="C21" s="152" t="s">
        <v>100</v>
      </c>
      <c r="D21" s="160" t="s">
        <v>132</v>
      </c>
      <c r="E21" s="153" t="s">
        <v>7</v>
      </c>
      <c r="F21" s="153"/>
      <c r="G21" s="153"/>
      <c r="H21" s="153"/>
      <c r="I21" s="156">
        <v>0.33300000000000002</v>
      </c>
      <c r="J21" s="156" t="s">
        <v>8</v>
      </c>
      <c r="K21" s="156">
        <v>0.33700000000000002</v>
      </c>
      <c r="L21" s="156" t="s">
        <v>8</v>
      </c>
      <c r="M21" s="156"/>
      <c r="N21" s="156"/>
      <c r="O21" s="152" t="s">
        <v>21</v>
      </c>
      <c r="P21" s="155" t="s">
        <v>88</v>
      </c>
      <c r="Q21" s="9">
        <v>2</v>
      </c>
    </row>
    <row r="22" spans="1:17" s="9" customFormat="1" ht="90.75" customHeight="1">
      <c r="A22" s="151" t="s">
        <v>24</v>
      </c>
      <c r="B22" s="152" t="s">
        <v>25</v>
      </c>
      <c r="C22" s="152" t="s">
        <v>100</v>
      </c>
      <c r="D22" s="152" t="s">
        <v>133</v>
      </c>
      <c r="E22" s="153" t="s">
        <v>7</v>
      </c>
      <c r="F22" s="153"/>
      <c r="G22" s="153"/>
      <c r="H22" s="153"/>
      <c r="I22" s="156">
        <v>0.26</v>
      </c>
      <c r="J22" s="156">
        <v>0.17</v>
      </c>
      <c r="K22" s="156">
        <v>0.19</v>
      </c>
      <c r="L22" s="156">
        <v>0.26</v>
      </c>
      <c r="M22" s="156"/>
      <c r="N22" s="156"/>
      <c r="O22" s="152" t="s">
        <v>21</v>
      </c>
      <c r="P22" s="155" t="s">
        <v>88</v>
      </c>
      <c r="Q22" s="9">
        <v>2</v>
      </c>
    </row>
    <row r="23" spans="1:17" s="9" customFormat="1" ht="90.75" customHeight="1">
      <c r="A23" s="151" t="s">
        <v>24</v>
      </c>
      <c r="B23" s="152" t="s">
        <v>27</v>
      </c>
      <c r="C23" s="152" t="s">
        <v>28</v>
      </c>
      <c r="D23" s="152" t="s">
        <v>134</v>
      </c>
      <c r="E23" s="153" t="s">
        <v>13</v>
      </c>
      <c r="F23" s="153"/>
      <c r="G23" s="153"/>
      <c r="H23" s="153"/>
      <c r="I23" s="154">
        <v>239304</v>
      </c>
      <c r="J23" s="154">
        <v>248274</v>
      </c>
      <c r="K23" s="154">
        <v>257710</v>
      </c>
      <c r="L23" s="154">
        <v>266665</v>
      </c>
      <c r="M23" s="154"/>
      <c r="N23" s="154"/>
      <c r="O23" s="152" t="s">
        <v>102</v>
      </c>
      <c r="P23" s="155" t="s">
        <v>88</v>
      </c>
      <c r="Q23" s="9">
        <v>2</v>
      </c>
    </row>
    <row r="24" spans="1:17" s="9" customFormat="1" ht="90.75" customHeight="1">
      <c r="A24" s="151" t="s">
        <v>24</v>
      </c>
      <c r="B24" s="152" t="s">
        <v>27</v>
      </c>
      <c r="C24" s="152" t="s">
        <v>28</v>
      </c>
      <c r="D24" s="152" t="s">
        <v>135</v>
      </c>
      <c r="E24" s="153" t="s">
        <v>13</v>
      </c>
      <c r="F24" s="153"/>
      <c r="G24" s="153"/>
      <c r="H24" s="153"/>
      <c r="I24" s="154">
        <v>29763</v>
      </c>
      <c r="J24" s="154">
        <v>32075</v>
      </c>
      <c r="K24" s="154">
        <v>34410</v>
      </c>
      <c r="L24" s="154">
        <v>40459</v>
      </c>
      <c r="M24" s="154"/>
      <c r="N24" s="154"/>
      <c r="O24" s="152" t="s">
        <v>102</v>
      </c>
      <c r="P24" s="155" t="s">
        <v>88</v>
      </c>
      <c r="Q24" s="9">
        <v>2</v>
      </c>
    </row>
    <row r="25" spans="1:17" s="9" customFormat="1" ht="90.75" customHeight="1">
      <c r="A25" s="151" t="s">
        <v>24</v>
      </c>
      <c r="B25" s="152" t="s">
        <v>27</v>
      </c>
      <c r="C25" s="152" t="s">
        <v>28</v>
      </c>
      <c r="D25" s="152" t="s">
        <v>136</v>
      </c>
      <c r="E25" s="153" t="s">
        <v>13</v>
      </c>
      <c r="F25" s="153"/>
      <c r="G25" s="153"/>
      <c r="H25" s="153"/>
      <c r="I25" s="154">
        <v>50985</v>
      </c>
      <c r="J25" s="154">
        <v>52747</v>
      </c>
      <c r="K25" s="154">
        <v>57155</v>
      </c>
      <c r="L25" s="154">
        <v>69662</v>
      </c>
      <c r="M25" s="154"/>
      <c r="N25" s="154"/>
      <c r="O25" s="152" t="s">
        <v>102</v>
      </c>
      <c r="P25" s="155" t="s">
        <v>88</v>
      </c>
      <c r="Q25" s="9">
        <v>2</v>
      </c>
    </row>
    <row r="26" spans="1:17" s="9" customFormat="1" ht="90.75" customHeight="1">
      <c r="A26" s="151" t="s">
        <v>24</v>
      </c>
      <c r="B26" s="152" t="s">
        <v>27</v>
      </c>
      <c r="C26" s="152" t="s">
        <v>28</v>
      </c>
      <c r="D26" s="152" t="s">
        <v>137</v>
      </c>
      <c r="E26" s="153" t="s">
        <v>13</v>
      </c>
      <c r="F26" s="153"/>
      <c r="G26" s="153"/>
      <c r="H26" s="153"/>
      <c r="I26" s="154">
        <v>1399111</v>
      </c>
      <c r="J26" s="154">
        <v>1333860</v>
      </c>
      <c r="K26" s="154">
        <v>1334746</v>
      </c>
      <c r="L26" s="154">
        <v>1303122</v>
      </c>
      <c r="M26" s="154">
        <v>1240343</v>
      </c>
      <c r="N26" s="154"/>
      <c r="O26" s="160" t="s">
        <v>21</v>
      </c>
      <c r="P26" s="158"/>
      <c r="Q26" s="9">
        <v>1</v>
      </c>
    </row>
    <row r="27" spans="1:17" s="9" customFormat="1" ht="90.75" customHeight="1">
      <c r="A27" s="151" t="s">
        <v>24</v>
      </c>
      <c r="B27" s="152" t="s">
        <v>29</v>
      </c>
      <c r="C27" s="152" t="s">
        <v>30</v>
      </c>
      <c r="D27" s="152" t="s">
        <v>138</v>
      </c>
      <c r="E27" s="153" t="s">
        <v>31</v>
      </c>
      <c r="F27" s="153"/>
      <c r="G27" s="153"/>
      <c r="H27" s="153"/>
      <c r="I27" s="156">
        <v>40</v>
      </c>
      <c r="J27" s="156">
        <v>41</v>
      </c>
      <c r="K27" s="156">
        <v>68</v>
      </c>
      <c r="L27" s="156">
        <v>71</v>
      </c>
      <c r="M27" s="156">
        <v>84</v>
      </c>
      <c r="N27" s="156"/>
      <c r="O27" s="152" t="s">
        <v>32</v>
      </c>
      <c r="P27" s="158"/>
      <c r="Q27" s="9">
        <v>1</v>
      </c>
    </row>
    <row r="28" spans="1:17" s="9" customFormat="1" ht="90.75" customHeight="1">
      <c r="A28" s="151" t="s">
        <v>24</v>
      </c>
      <c r="B28" s="152" t="s">
        <v>33</v>
      </c>
      <c r="C28" s="152" t="s">
        <v>34</v>
      </c>
      <c r="D28" s="152" t="s">
        <v>139</v>
      </c>
      <c r="E28" s="153" t="s">
        <v>13</v>
      </c>
      <c r="F28" s="153"/>
      <c r="G28" s="153"/>
      <c r="H28" s="153"/>
      <c r="I28" s="154">
        <v>555</v>
      </c>
      <c r="J28" s="154">
        <v>587</v>
      </c>
      <c r="K28" s="154">
        <v>628</v>
      </c>
      <c r="L28" s="154">
        <v>713</v>
      </c>
      <c r="M28" s="154">
        <v>922</v>
      </c>
      <c r="N28" s="154"/>
      <c r="O28" s="152" t="s">
        <v>35</v>
      </c>
      <c r="P28" s="158"/>
      <c r="Q28" s="9">
        <v>1</v>
      </c>
    </row>
    <row r="29" spans="1:17" s="9" customFormat="1" ht="90.75" customHeight="1">
      <c r="A29" s="151" t="s">
        <v>24</v>
      </c>
      <c r="B29" s="152" t="s">
        <v>33</v>
      </c>
      <c r="C29" s="152" t="s">
        <v>34</v>
      </c>
      <c r="D29" s="152" t="s">
        <v>140</v>
      </c>
      <c r="E29" s="153" t="s">
        <v>13</v>
      </c>
      <c r="F29" s="153"/>
      <c r="G29" s="153"/>
      <c r="H29" s="153"/>
      <c r="I29" s="154">
        <v>2628818</v>
      </c>
      <c r="J29" s="154">
        <v>2631435</v>
      </c>
      <c r="K29" s="154">
        <v>2639226</v>
      </c>
      <c r="L29" s="154">
        <v>2646401</v>
      </c>
      <c r="M29" s="154">
        <v>2648927</v>
      </c>
      <c r="N29" s="154"/>
      <c r="O29" s="152" t="s">
        <v>36</v>
      </c>
      <c r="P29" s="158"/>
      <c r="Q29" s="9">
        <v>1</v>
      </c>
    </row>
    <row r="30" spans="1:17" s="9" customFormat="1" ht="90.75" customHeight="1">
      <c r="A30" s="151" t="s">
        <v>24</v>
      </c>
      <c r="B30" s="152" t="s">
        <v>33</v>
      </c>
      <c r="C30" s="152" t="s">
        <v>37</v>
      </c>
      <c r="D30" s="152" t="s">
        <v>141</v>
      </c>
      <c r="E30" s="153" t="s">
        <v>13</v>
      </c>
      <c r="F30" s="153"/>
      <c r="G30" s="153"/>
      <c r="H30" s="153"/>
      <c r="I30" s="154" t="s">
        <v>184</v>
      </c>
      <c r="J30" s="154" t="s">
        <v>184</v>
      </c>
      <c r="K30" s="154" t="s">
        <v>184</v>
      </c>
      <c r="L30" s="154" t="s">
        <v>184</v>
      </c>
      <c r="M30" s="154" t="s">
        <v>184</v>
      </c>
      <c r="N30" s="154"/>
      <c r="O30" s="152" t="s">
        <v>179</v>
      </c>
      <c r="P30" s="161" t="s">
        <v>179</v>
      </c>
      <c r="Q30" s="9">
        <v>3</v>
      </c>
    </row>
    <row r="31" spans="1:17" s="9" customFormat="1" ht="90.75" customHeight="1">
      <c r="A31" s="151" t="s">
        <v>24</v>
      </c>
      <c r="B31" s="152" t="s">
        <v>33</v>
      </c>
      <c r="C31" s="152" t="s">
        <v>37</v>
      </c>
      <c r="D31" s="152" t="s">
        <v>142</v>
      </c>
      <c r="E31" s="153" t="s">
        <v>13</v>
      </c>
      <c r="F31" s="153"/>
      <c r="G31" s="153"/>
      <c r="H31" s="153"/>
      <c r="I31" s="154" t="s">
        <v>184</v>
      </c>
      <c r="J31" s="154" t="s">
        <v>184</v>
      </c>
      <c r="K31" s="154" t="s">
        <v>184</v>
      </c>
      <c r="L31" s="154" t="s">
        <v>184</v>
      </c>
      <c r="M31" s="154" t="s">
        <v>184</v>
      </c>
      <c r="N31" s="154"/>
      <c r="O31" s="152" t="s">
        <v>179</v>
      </c>
      <c r="P31" s="161" t="s">
        <v>179</v>
      </c>
      <c r="Q31" s="9">
        <v>3</v>
      </c>
    </row>
    <row r="32" spans="1:17" s="9" customFormat="1" ht="90.75" customHeight="1">
      <c r="A32" s="151" t="s">
        <v>24</v>
      </c>
      <c r="B32" s="152" t="s">
        <v>33</v>
      </c>
      <c r="C32" s="152" t="s">
        <v>109</v>
      </c>
      <c r="D32" s="152" t="s">
        <v>144</v>
      </c>
      <c r="E32" s="153" t="s">
        <v>13</v>
      </c>
      <c r="F32" s="153"/>
      <c r="G32" s="153"/>
      <c r="H32" s="153"/>
      <c r="I32" s="154">
        <v>1747862</v>
      </c>
      <c r="J32" s="154">
        <v>1747826</v>
      </c>
      <c r="K32" s="154">
        <v>1745489</v>
      </c>
      <c r="L32" s="154">
        <v>1742076</v>
      </c>
      <c r="M32" s="154">
        <v>1735726</v>
      </c>
      <c r="N32" s="154"/>
      <c r="O32" s="152" t="s">
        <v>36</v>
      </c>
      <c r="P32" s="158"/>
      <c r="Q32" s="9">
        <v>1</v>
      </c>
    </row>
    <row r="33" spans="1:17" s="9" customFormat="1" ht="90.75" customHeight="1">
      <c r="A33" s="151" t="s">
        <v>24</v>
      </c>
      <c r="B33" s="152" t="s">
        <v>33</v>
      </c>
      <c r="C33" s="152" t="s">
        <v>109</v>
      </c>
      <c r="D33" s="152" t="s">
        <v>145</v>
      </c>
      <c r="E33" s="153" t="s">
        <v>38</v>
      </c>
      <c r="F33" s="153"/>
      <c r="G33" s="153"/>
      <c r="H33" s="153"/>
      <c r="I33" s="156">
        <v>9.33</v>
      </c>
      <c r="J33" s="156">
        <v>9.4</v>
      </c>
      <c r="K33" s="156">
        <v>9.52</v>
      </c>
      <c r="L33" s="154"/>
      <c r="M33" s="154"/>
      <c r="N33" s="154"/>
      <c r="O33" s="152" t="s">
        <v>40</v>
      </c>
      <c r="P33" s="155" t="s">
        <v>88</v>
      </c>
      <c r="Q33" s="9">
        <v>2</v>
      </c>
    </row>
    <row r="34" spans="1:17" s="9" customFormat="1" ht="90.75" customHeight="1">
      <c r="A34" s="151" t="s">
        <v>24</v>
      </c>
      <c r="B34" s="152" t="s">
        <v>33</v>
      </c>
      <c r="C34" s="152" t="s">
        <v>110</v>
      </c>
      <c r="D34" s="152" t="s">
        <v>146</v>
      </c>
      <c r="E34" s="153" t="s">
        <v>39</v>
      </c>
      <c r="F34" s="153"/>
      <c r="G34" s="153"/>
      <c r="H34" s="153"/>
      <c r="I34" s="156">
        <v>36.549999999999997</v>
      </c>
      <c r="J34" s="156">
        <v>37.119999999999997</v>
      </c>
      <c r="K34" s="156">
        <v>33.31</v>
      </c>
      <c r="L34" s="156">
        <v>36.26</v>
      </c>
      <c r="M34" s="154"/>
      <c r="N34" s="154"/>
      <c r="O34" s="152" t="s">
        <v>40</v>
      </c>
      <c r="P34" s="155" t="s">
        <v>88</v>
      </c>
      <c r="Q34" s="9">
        <v>2</v>
      </c>
    </row>
    <row r="35" spans="1:17" s="9" customFormat="1" ht="90.75" customHeight="1">
      <c r="A35" s="151" t="s">
        <v>24</v>
      </c>
      <c r="B35" s="152" t="s">
        <v>33</v>
      </c>
      <c r="C35" s="152" t="s">
        <v>110</v>
      </c>
      <c r="D35" s="152" t="s">
        <v>147</v>
      </c>
      <c r="E35" s="153" t="s">
        <v>13</v>
      </c>
      <c r="F35" s="153"/>
      <c r="G35" s="153"/>
      <c r="H35" s="153"/>
      <c r="I35" s="154">
        <v>25385</v>
      </c>
      <c r="J35" s="154">
        <v>24987</v>
      </c>
      <c r="K35" s="154">
        <v>24957</v>
      </c>
      <c r="L35" s="154">
        <v>25032</v>
      </c>
      <c r="M35" s="154"/>
      <c r="N35" s="154"/>
      <c r="O35" s="153" t="s">
        <v>40</v>
      </c>
      <c r="P35" s="155" t="s">
        <v>88</v>
      </c>
      <c r="Q35" s="9">
        <v>2</v>
      </c>
    </row>
    <row r="36" spans="1:17" s="9" customFormat="1" ht="90.75" customHeight="1">
      <c r="A36" s="151" t="s">
        <v>41</v>
      </c>
      <c r="B36" s="152" t="s">
        <v>42</v>
      </c>
      <c r="C36" s="152" t="s">
        <v>43</v>
      </c>
      <c r="D36" s="152" t="s">
        <v>148</v>
      </c>
      <c r="E36" s="153" t="s">
        <v>60</v>
      </c>
      <c r="F36" s="153"/>
      <c r="G36" s="153"/>
      <c r="H36" s="153"/>
      <c r="I36" s="162">
        <v>1929491.88</v>
      </c>
      <c r="J36" s="162">
        <v>1938927.78</v>
      </c>
      <c r="K36" s="162">
        <v>1958504.61</v>
      </c>
      <c r="L36" s="162">
        <v>1988600.95</v>
      </c>
      <c r="M36" s="162">
        <v>1995327.44</v>
      </c>
      <c r="N36" s="162"/>
      <c r="O36" s="152" t="s">
        <v>107</v>
      </c>
      <c r="P36" s="158"/>
      <c r="Q36" s="9">
        <v>1</v>
      </c>
    </row>
    <row r="37" spans="1:17" s="9" customFormat="1" ht="90.75" customHeight="1">
      <c r="A37" s="151" t="s">
        <v>41</v>
      </c>
      <c r="B37" s="152" t="s">
        <v>42</v>
      </c>
      <c r="C37" s="152" t="s">
        <v>44</v>
      </c>
      <c r="D37" s="160" t="s">
        <v>149</v>
      </c>
      <c r="E37" s="153" t="s">
        <v>112</v>
      </c>
      <c r="F37" s="153"/>
      <c r="G37" s="153"/>
      <c r="H37" s="153"/>
      <c r="I37" s="154">
        <v>2293.2400000000002</v>
      </c>
      <c r="J37" s="154">
        <v>2458.3270684931508</v>
      </c>
      <c r="K37" s="154">
        <v>2457</v>
      </c>
      <c r="L37" s="154">
        <v>2480.0700000000002</v>
      </c>
      <c r="M37" s="154">
        <f>468375/365</f>
        <v>1283.2191780821918</v>
      </c>
      <c r="N37" s="154"/>
      <c r="O37" s="152" t="s">
        <v>107</v>
      </c>
      <c r="P37" s="161" t="s">
        <v>175</v>
      </c>
      <c r="Q37" s="9">
        <v>1</v>
      </c>
    </row>
    <row r="38" spans="1:17" s="9" customFormat="1" ht="90.75" customHeight="1">
      <c r="A38" s="151" t="s">
        <v>41</v>
      </c>
      <c r="B38" s="152" t="s">
        <v>42</v>
      </c>
      <c r="C38" s="152" t="s">
        <v>45</v>
      </c>
      <c r="D38" s="152" t="s">
        <v>150</v>
      </c>
      <c r="E38" s="153" t="s">
        <v>23</v>
      </c>
      <c r="F38" s="153"/>
      <c r="G38" s="153"/>
      <c r="H38" s="153"/>
      <c r="I38" s="153">
        <v>6</v>
      </c>
      <c r="J38" s="153">
        <v>6</v>
      </c>
      <c r="K38" s="153">
        <v>6</v>
      </c>
      <c r="L38" s="153">
        <v>6</v>
      </c>
      <c r="M38" s="153">
        <v>6</v>
      </c>
      <c r="N38" s="153"/>
      <c r="O38" s="152" t="s">
        <v>108</v>
      </c>
      <c r="P38" s="158"/>
      <c r="Q38" s="9">
        <v>1</v>
      </c>
    </row>
    <row r="39" spans="1:17" s="9" customFormat="1" ht="90.75" customHeight="1">
      <c r="A39" s="151" t="s">
        <v>41</v>
      </c>
      <c r="B39" s="152" t="s">
        <v>42</v>
      </c>
      <c r="C39" s="152" t="s">
        <v>46</v>
      </c>
      <c r="D39" s="152" t="s">
        <v>151</v>
      </c>
      <c r="E39" s="153" t="s">
        <v>60</v>
      </c>
      <c r="F39" s="153"/>
      <c r="G39" s="153"/>
      <c r="H39" s="153"/>
      <c r="I39" s="163">
        <v>1474487</v>
      </c>
      <c r="J39" s="163">
        <v>1523687</v>
      </c>
      <c r="K39" s="163">
        <v>1522187</v>
      </c>
      <c r="L39" s="163">
        <v>1361554</v>
      </c>
      <c r="M39" s="163">
        <v>1361554</v>
      </c>
      <c r="N39" s="163"/>
      <c r="O39" s="152" t="s">
        <v>84</v>
      </c>
      <c r="P39" s="158"/>
      <c r="Q39" s="9">
        <v>1</v>
      </c>
    </row>
    <row r="40" spans="1:17" s="9" customFormat="1" ht="90.75" customHeight="1">
      <c r="A40" s="151" t="s">
        <v>41</v>
      </c>
      <c r="B40" s="152" t="s">
        <v>47</v>
      </c>
      <c r="C40" s="152" t="s">
        <v>48</v>
      </c>
      <c r="D40" s="152" t="s">
        <v>152</v>
      </c>
      <c r="E40" s="153" t="s">
        <v>178</v>
      </c>
      <c r="F40" s="153"/>
      <c r="G40" s="153"/>
      <c r="H40" s="153"/>
      <c r="I40" s="163">
        <v>32310</v>
      </c>
      <c r="J40" s="163">
        <v>34559</v>
      </c>
      <c r="K40" s="163">
        <v>37364</v>
      </c>
      <c r="L40" s="163">
        <v>38469</v>
      </c>
      <c r="M40" s="156"/>
      <c r="N40" s="156"/>
      <c r="O40" s="152" t="s">
        <v>61</v>
      </c>
      <c r="P40" s="155" t="s">
        <v>88</v>
      </c>
      <c r="Q40" s="9">
        <v>2</v>
      </c>
    </row>
    <row r="41" spans="1:17" s="9" customFormat="1" ht="90.75" customHeight="1">
      <c r="A41" s="151" t="s">
        <v>41</v>
      </c>
      <c r="B41" s="152" t="s">
        <v>47</v>
      </c>
      <c r="C41" s="152" t="s">
        <v>48</v>
      </c>
      <c r="D41" s="152" t="s">
        <v>153</v>
      </c>
      <c r="E41" s="153" t="s">
        <v>13</v>
      </c>
      <c r="F41" s="153"/>
      <c r="G41" s="153"/>
      <c r="H41" s="153"/>
      <c r="I41" s="154">
        <v>2628818</v>
      </c>
      <c r="J41" s="154">
        <v>2631435</v>
      </c>
      <c r="K41" s="154">
        <v>2639226</v>
      </c>
      <c r="L41" s="154">
        <v>2646401</v>
      </c>
      <c r="M41" s="154">
        <v>2648927</v>
      </c>
      <c r="N41" s="154"/>
      <c r="O41" s="152" t="s">
        <v>36</v>
      </c>
      <c r="P41" s="158"/>
      <c r="Q41" s="9">
        <v>1</v>
      </c>
    </row>
    <row r="42" spans="1:17" s="9" customFormat="1" ht="90.75" customHeight="1">
      <c r="A42" s="151" t="s">
        <v>41</v>
      </c>
      <c r="B42" s="152" t="s">
        <v>47</v>
      </c>
      <c r="C42" s="152" t="s">
        <v>87</v>
      </c>
      <c r="D42" s="152" t="s">
        <v>154</v>
      </c>
      <c r="E42" s="153" t="s">
        <v>62</v>
      </c>
      <c r="F42" s="153"/>
      <c r="G42" s="153"/>
      <c r="H42" s="153"/>
      <c r="I42" s="154">
        <v>1659</v>
      </c>
      <c r="J42" s="154">
        <v>1288</v>
      </c>
      <c r="K42" s="154">
        <v>1287</v>
      </c>
      <c r="L42" s="154">
        <f>1039307163/1000000</f>
        <v>1039.3071629999999</v>
      </c>
      <c r="M42" s="154">
        <f>683097712/1000000</f>
        <v>683.097712</v>
      </c>
      <c r="N42" s="154"/>
      <c r="O42" s="152" t="s">
        <v>114</v>
      </c>
      <c r="P42" s="158"/>
      <c r="Q42" s="9">
        <v>1</v>
      </c>
    </row>
    <row r="43" spans="1:17" s="9" customFormat="1" ht="90.75" customHeight="1">
      <c r="A43" s="151" t="s">
        <v>41</v>
      </c>
      <c r="B43" s="152" t="s">
        <v>47</v>
      </c>
      <c r="C43" s="152" t="s">
        <v>87</v>
      </c>
      <c r="D43" s="152" t="s">
        <v>153</v>
      </c>
      <c r="E43" s="153" t="s">
        <v>13</v>
      </c>
      <c r="F43" s="153"/>
      <c r="G43" s="153"/>
      <c r="H43" s="153"/>
      <c r="I43" s="154">
        <v>2628818</v>
      </c>
      <c r="J43" s="154">
        <v>2631435</v>
      </c>
      <c r="K43" s="154">
        <v>2639226</v>
      </c>
      <c r="L43" s="154">
        <v>2646401</v>
      </c>
      <c r="M43" s="154">
        <v>2648927</v>
      </c>
      <c r="N43" s="154"/>
      <c r="O43" s="152" t="s">
        <v>36</v>
      </c>
      <c r="P43" s="158"/>
      <c r="Q43" s="9">
        <v>1</v>
      </c>
    </row>
    <row r="44" spans="1:17" s="9" customFormat="1" ht="90.75" customHeight="1">
      <c r="A44" s="151" t="s">
        <v>41</v>
      </c>
      <c r="B44" s="152" t="s">
        <v>47</v>
      </c>
      <c r="C44" s="152" t="s">
        <v>49</v>
      </c>
      <c r="D44" s="152" t="s">
        <v>155</v>
      </c>
      <c r="E44" s="153" t="s">
        <v>62</v>
      </c>
      <c r="F44" s="153"/>
      <c r="G44" s="153"/>
      <c r="H44" s="153"/>
      <c r="I44" s="154">
        <f>(3593914673+78524774+60866552)/1000000</f>
        <v>3733.3059990000002</v>
      </c>
      <c r="J44" s="154">
        <f>4022+411+110</f>
        <v>4543</v>
      </c>
      <c r="K44" s="154">
        <v>4456</v>
      </c>
      <c r="L44" s="154">
        <f>(3588106292+7907662+45326756)/1000000</f>
        <v>3641.3407099999999</v>
      </c>
      <c r="M44" s="154">
        <f>(2148736000+2448760+24177435)/1000000</f>
        <v>2175.3621950000002</v>
      </c>
      <c r="N44" s="154"/>
      <c r="O44" s="152" t="s">
        <v>114</v>
      </c>
      <c r="P44" s="158"/>
      <c r="Q44" s="9">
        <v>1</v>
      </c>
    </row>
    <row r="45" spans="1:17" s="9" customFormat="1" ht="90.75" customHeight="1">
      <c r="A45" s="151" t="s">
        <v>41</v>
      </c>
      <c r="B45" s="152" t="s">
        <v>47</v>
      </c>
      <c r="C45" s="152" t="s">
        <v>49</v>
      </c>
      <c r="D45" s="152" t="s">
        <v>117</v>
      </c>
      <c r="E45" s="153" t="s">
        <v>10</v>
      </c>
      <c r="F45" s="153"/>
      <c r="G45" s="153"/>
      <c r="H45" s="153"/>
      <c r="I45" s="154">
        <v>264964</v>
      </c>
      <c r="J45" s="154">
        <v>263578</v>
      </c>
      <c r="K45" s="154">
        <v>274898</v>
      </c>
      <c r="L45" s="156"/>
      <c r="M45" s="156"/>
      <c r="N45" s="156"/>
      <c r="O45" s="152" t="s">
        <v>11</v>
      </c>
      <c r="P45" s="155" t="s">
        <v>88</v>
      </c>
      <c r="Q45" s="9">
        <v>2</v>
      </c>
    </row>
    <row r="46" spans="1:17" s="9" customFormat="1" ht="90.75" customHeight="1">
      <c r="A46" s="151" t="s">
        <v>41</v>
      </c>
      <c r="B46" s="152" t="s">
        <v>47</v>
      </c>
      <c r="C46" s="152" t="s">
        <v>103</v>
      </c>
      <c r="D46" s="152" t="s">
        <v>156</v>
      </c>
      <c r="E46" s="153" t="s">
        <v>178</v>
      </c>
      <c r="F46" s="153"/>
      <c r="G46" s="153"/>
      <c r="H46" s="153"/>
      <c r="I46" s="163">
        <v>6897</v>
      </c>
      <c r="J46" s="154">
        <v>7664</v>
      </c>
      <c r="K46" s="154">
        <v>6136</v>
      </c>
      <c r="L46" s="154">
        <v>5872</v>
      </c>
      <c r="M46" s="156"/>
      <c r="N46" s="156"/>
      <c r="O46" s="152" t="s">
        <v>61</v>
      </c>
      <c r="P46" s="155" t="s">
        <v>88</v>
      </c>
      <c r="Q46" s="9">
        <v>2</v>
      </c>
    </row>
    <row r="47" spans="1:17" s="9" customFormat="1" ht="90.75" customHeight="1">
      <c r="A47" s="151" t="s">
        <v>41</v>
      </c>
      <c r="B47" s="152" t="s">
        <v>47</v>
      </c>
      <c r="C47" s="152" t="s">
        <v>103</v>
      </c>
      <c r="D47" s="152" t="s">
        <v>157</v>
      </c>
      <c r="E47" s="153" t="s">
        <v>10</v>
      </c>
      <c r="F47" s="153"/>
      <c r="G47" s="153"/>
      <c r="H47" s="153"/>
      <c r="I47" s="154">
        <v>69553</v>
      </c>
      <c r="J47" s="154">
        <v>72152</v>
      </c>
      <c r="K47" s="154">
        <v>81342</v>
      </c>
      <c r="L47" s="156"/>
      <c r="M47" s="156"/>
      <c r="N47" s="156"/>
      <c r="O47" s="152" t="s">
        <v>11</v>
      </c>
      <c r="P47" s="155" t="s">
        <v>88</v>
      </c>
      <c r="Q47" s="9">
        <v>2</v>
      </c>
    </row>
    <row r="48" spans="1:17" s="9" customFormat="1" ht="90.75" customHeight="1">
      <c r="A48" s="151" t="s">
        <v>72</v>
      </c>
      <c r="B48" s="152" t="s">
        <v>50</v>
      </c>
      <c r="C48" s="152" t="s">
        <v>51</v>
      </c>
      <c r="D48" s="152" t="s">
        <v>158</v>
      </c>
      <c r="E48" s="153" t="s">
        <v>63</v>
      </c>
      <c r="F48" s="153"/>
      <c r="G48" s="153"/>
      <c r="H48" s="153"/>
      <c r="I48" s="156">
        <v>0</v>
      </c>
      <c r="J48" s="156">
        <v>0</v>
      </c>
      <c r="K48" s="156">
        <v>0</v>
      </c>
      <c r="L48" s="156">
        <v>10</v>
      </c>
      <c r="M48" s="156">
        <v>10</v>
      </c>
      <c r="N48" s="156"/>
      <c r="O48" s="152" t="s">
        <v>65</v>
      </c>
      <c r="P48" s="158"/>
      <c r="Q48" s="9">
        <v>1</v>
      </c>
    </row>
    <row r="49" spans="1:17" s="9" customFormat="1" ht="90.75" customHeight="1">
      <c r="A49" s="151" t="s">
        <v>72</v>
      </c>
      <c r="B49" s="152" t="s">
        <v>73</v>
      </c>
      <c r="C49" s="152" t="s">
        <v>52</v>
      </c>
      <c r="D49" s="152" t="s">
        <v>159</v>
      </c>
      <c r="E49" s="152" t="s">
        <v>63</v>
      </c>
      <c r="F49" s="152"/>
      <c r="G49" s="152"/>
      <c r="H49" s="152"/>
      <c r="I49" s="152" t="s">
        <v>184</v>
      </c>
      <c r="J49" s="152" t="s">
        <v>184</v>
      </c>
      <c r="K49" s="152" t="s">
        <v>184</v>
      </c>
      <c r="L49" s="152" t="s">
        <v>184</v>
      </c>
      <c r="M49" s="152" t="s">
        <v>184</v>
      </c>
      <c r="N49" s="156"/>
      <c r="O49" s="152" t="s">
        <v>64</v>
      </c>
      <c r="P49" s="155"/>
      <c r="Q49" s="144">
        <v>3</v>
      </c>
    </row>
    <row r="50" spans="1:17" s="9" customFormat="1" ht="90.75" customHeight="1">
      <c r="A50" s="151" t="s">
        <v>72</v>
      </c>
      <c r="B50" s="152" t="s">
        <v>74</v>
      </c>
      <c r="C50" s="152" t="s">
        <v>75</v>
      </c>
      <c r="D50" s="152" t="s">
        <v>160</v>
      </c>
      <c r="E50" s="153" t="s">
        <v>63</v>
      </c>
      <c r="F50" s="153"/>
      <c r="G50" s="153"/>
      <c r="H50" s="153"/>
      <c r="I50" s="156" t="s">
        <v>184</v>
      </c>
      <c r="J50" s="156" t="s">
        <v>184</v>
      </c>
      <c r="K50" s="156" t="s">
        <v>184</v>
      </c>
      <c r="L50" s="156" t="s">
        <v>184</v>
      </c>
      <c r="M50" s="156" t="s">
        <v>184</v>
      </c>
      <c r="N50" s="156"/>
      <c r="O50" s="152" t="s">
        <v>64</v>
      </c>
      <c r="P50" s="155"/>
      <c r="Q50" s="9">
        <v>3</v>
      </c>
    </row>
    <row r="51" spans="1:17" s="9" customFormat="1" ht="90.75" customHeight="1">
      <c r="A51" s="151" t="s">
        <v>72</v>
      </c>
      <c r="B51" s="152" t="s">
        <v>74</v>
      </c>
      <c r="C51" s="152" t="s">
        <v>76</v>
      </c>
      <c r="D51" s="152" t="s">
        <v>161</v>
      </c>
      <c r="E51" s="153" t="s">
        <v>63</v>
      </c>
      <c r="F51" s="153"/>
      <c r="G51" s="153"/>
      <c r="H51" s="153"/>
      <c r="I51" s="156" t="s">
        <v>184</v>
      </c>
      <c r="J51" s="156" t="s">
        <v>184</v>
      </c>
      <c r="K51" s="156" t="s">
        <v>184</v>
      </c>
      <c r="L51" s="156" t="s">
        <v>184</v>
      </c>
      <c r="M51" s="156" t="s">
        <v>184</v>
      </c>
      <c r="N51" s="156"/>
      <c r="O51" s="152" t="s">
        <v>64</v>
      </c>
      <c r="P51" s="155"/>
      <c r="Q51" s="9">
        <v>3</v>
      </c>
    </row>
    <row r="52" spans="1:17" s="9" customFormat="1" ht="90.75" customHeight="1">
      <c r="A52" s="151" t="s">
        <v>115</v>
      </c>
      <c r="B52" s="152" t="s">
        <v>53</v>
      </c>
      <c r="C52" s="152" t="s">
        <v>54</v>
      </c>
      <c r="D52" s="152" t="s">
        <v>162</v>
      </c>
      <c r="E52" s="152" t="s">
        <v>23</v>
      </c>
      <c r="F52" s="152"/>
      <c r="G52" s="152"/>
      <c r="H52" s="152"/>
      <c r="I52" s="152">
        <v>23</v>
      </c>
      <c r="J52" s="152">
        <v>20</v>
      </c>
      <c r="K52" s="152">
        <v>19</v>
      </c>
      <c r="L52" s="152">
        <v>30</v>
      </c>
      <c r="M52" s="152">
        <v>31</v>
      </c>
      <c r="N52" s="152"/>
      <c r="O52" s="152" t="s">
        <v>104</v>
      </c>
      <c r="P52" s="158"/>
      <c r="Q52" s="144">
        <v>1</v>
      </c>
    </row>
    <row r="53" spans="1:17" s="9" customFormat="1" ht="90.75" customHeight="1">
      <c r="A53" s="151" t="s">
        <v>115</v>
      </c>
      <c r="B53" s="152" t="s">
        <v>53</v>
      </c>
      <c r="C53" s="152" t="s">
        <v>54</v>
      </c>
      <c r="D53" s="152" t="s">
        <v>163</v>
      </c>
      <c r="E53" s="152" t="s">
        <v>23</v>
      </c>
      <c r="F53" s="152"/>
      <c r="G53" s="152"/>
      <c r="H53" s="152"/>
      <c r="I53" s="157">
        <v>1382</v>
      </c>
      <c r="J53" s="157">
        <v>1359</v>
      </c>
      <c r="K53" s="157">
        <v>1359</v>
      </c>
      <c r="L53" s="157">
        <v>1369</v>
      </c>
      <c r="M53" s="157"/>
      <c r="N53" s="157"/>
      <c r="O53" s="152" t="s">
        <v>104</v>
      </c>
      <c r="P53" s="155" t="s">
        <v>88</v>
      </c>
      <c r="Q53" s="144">
        <v>2</v>
      </c>
    </row>
    <row r="54" spans="1:17" s="9" customFormat="1" ht="90.75" customHeight="1">
      <c r="A54" s="151" t="s">
        <v>115</v>
      </c>
      <c r="B54" s="152" t="s">
        <v>53</v>
      </c>
      <c r="C54" s="152" t="s">
        <v>55</v>
      </c>
      <c r="D54" s="152" t="s">
        <v>164</v>
      </c>
      <c r="E54" s="152" t="s">
        <v>16</v>
      </c>
      <c r="F54" s="152"/>
      <c r="G54" s="152"/>
      <c r="H54" s="152"/>
      <c r="I54" s="157">
        <v>313291</v>
      </c>
      <c r="J54" s="157">
        <v>331486</v>
      </c>
      <c r="K54" s="157">
        <v>348034</v>
      </c>
      <c r="L54" s="157">
        <v>134795</v>
      </c>
      <c r="M54" s="157">
        <v>142259</v>
      </c>
      <c r="N54" s="157"/>
      <c r="O54" s="152" t="s">
        <v>105</v>
      </c>
      <c r="P54" s="158"/>
      <c r="Q54" s="144">
        <v>1</v>
      </c>
    </row>
    <row r="55" spans="1:17" s="9" customFormat="1" ht="90.75" customHeight="1">
      <c r="A55" s="151" t="s">
        <v>115</v>
      </c>
      <c r="B55" s="152" t="s">
        <v>53</v>
      </c>
      <c r="C55" s="152" t="s">
        <v>55</v>
      </c>
      <c r="D55" s="152" t="s">
        <v>165</v>
      </c>
      <c r="E55" s="153" t="s">
        <v>16</v>
      </c>
      <c r="F55" s="153"/>
      <c r="G55" s="153"/>
      <c r="H55" s="153"/>
      <c r="I55" s="154">
        <v>740868</v>
      </c>
      <c r="J55" s="154">
        <v>776058</v>
      </c>
      <c r="K55" s="154">
        <v>745258.01</v>
      </c>
      <c r="L55" s="154">
        <v>765584</v>
      </c>
      <c r="M55" s="154"/>
      <c r="N55" s="154"/>
      <c r="O55" s="152" t="s">
        <v>21</v>
      </c>
      <c r="P55" s="155" t="s">
        <v>88</v>
      </c>
      <c r="Q55" s="9">
        <v>2</v>
      </c>
    </row>
    <row r="56" spans="1:17" s="9" customFormat="1" ht="90.75" customHeight="1">
      <c r="A56" s="151" t="s">
        <v>115</v>
      </c>
      <c r="B56" s="152" t="s">
        <v>53</v>
      </c>
      <c r="C56" s="152" t="s">
        <v>56</v>
      </c>
      <c r="D56" s="152" t="s">
        <v>166</v>
      </c>
      <c r="E56" s="153" t="s">
        <v>16</v>
      </c>
      <c r="F56" s="153"/>
      <c r="G56" s="153"/>
      <c r="H56" s="153"/>
      <c r="I56" s="154">
        <v>794271</v>
      </c>
      <c r="J56" s="154">
        <v>815203</v>
      </c>
      <c r="K56" s="154">
        <v>702133</v>
      </c>
      <c r="L56" s="154">
        <v>714073</v>
      </c>
      <c r="M56" s="154">
        <v>720593</v>
      </c>
      <c r="N56" s="154"/>
      <c r="O56" s="152" t="s">
        <v>114</v>
      </c>
      <c r="P56" s="158"/>
      <c r="Q56" s="9">
        <v>1</v>
      </c>
    </row>
    <row r="57" spans="1:17" s="9" customFormat="1" ht="90.75" customHeight="1">
      <c r="A57" s="151" t="s">
        <v>115</v>
      </c>
      <c r="B57" s="152" t="s">
        <v>53</v>
      </c>
      <c r="C57" s="152" t="s">
        <v>56</v>
      </c>
      <c r="D57" s="152" t="s">
        <v>165</v>
      </c>
      <c r="E57" s="153" t="s">
        <v>16</v>
      </c>
      <c r="F57" s="153"/>
      <c r="G57" s="153"/>
      <c r="H57" s="153"/>
      <c r="I57" s="154">
        <v>740868</v>
      </c>
      <c r="J57" s="154">
        <v>776058</v>
      </c>
      <c r="K57" s="154">
        <v>745258.01</v>
      </c>
      <c r="L57" s="154">
        <v>765584</v>
      </c>
      <c r="M57" s="154"/>
      <c r="N57" s="154"/>
      <c r="O57" s="152" t="s">
        <v>21</v>
      </c>
      <c r="P57" s="155" t="s">
        <v>88</v>
      </c>
      <c r="Q57" s="9">
        <v>2</v>
      </c>
    </row>
    <row r="58" spans="1:17" s="9" customFormat="1" ht="90.75" customHeight="1">
      <c r="A58" s="151" t="s">
        <v>115</v>
      </c>
      <c r="B58" s="152" t="s">
        <v>53</v>
      </c>
      <c r="C58" s="152" t="s">
        <v>57</v>
      </c>
      <c r="D58" s="152" t="s">
        <v>167</v>
      </c>
      <c r="E58" s="153" t="s">
        <v>13</v>
      </c>
      <c r="F58" s="153"/>
      <c r="G58" s="153"/>
      <c r="H58" s="153"/>
      <c r="I58" s="154" t="s">
        <v>8</v>
      </c>
      <c r="J58" s="154">
        <v>2333239</v>
      </c>
      <c r="K58" s="154">
        <v>2330984</v>
      </c>
      <c r="L58" s="154">
        <v>2327798</v>
      </c>
      <c r="M58" s="154"/>
      <c r="N58" s="154"/>
      <c r="O58" s="152" t="s">
        <v>21</v>
      </c>
      <c r="P58" s="155" t="s">
        <v>88</v>
      </c>
      <c r="Q58" s="9">
        <v>2</v>
      </c>
    </row>
    <row r="59" spans="1:17" s="9" customFormat="1" ht="90.75" customHeight="1">
      <c r="A59" s="151" t="s">
        <v>115</v>
      </c>
      <c r="B59" s="152" t="s">
        <v>53</v>
      </c>
      <c r="C59" s="152" t="s">
        <v>57</v>
      </c>
      <c r="D59" s="152" t="s">
        <v>168</v>
      </c>
      <c r="E59" s="153" t="s">
        <v>13</v>
      </c>
      <c r="F59" s="153"/>
      <c r="G59" s="153"/>
      <c r="H59" s="153"/>
      <c r="I59" s="154">
        <v>852076</v>
      </c>
      <c r="J59" s="154">
        <v>1021414</v>
      </c>
      <c r="K59" s="154">
        <v>1176308</v>
      </c>
      <c r="L59" s="154">
        <v>1209583</v>
      </c>
      <c r="M59" s="154"/>
      <c r="N59" s="154"/>
      <c r="O59" s="152" t="s">
        <v>21</v>
      </c>
      <c r="P59" s="155" t="s">
        <v>88</v>
      </c>
      <c r="Q59" s="9">
        <v>2</v>
      </c>
    </row>
    <row r="60" spans="1:17" s="9" customFormat="1" ht="90.75" customHeight="1">
      <c r="A60" s="151" t="s">
        <v>115</v>
      </c>
      <c r="B60" s="152" t="s">
        <v>53</v>
      </c>
      <c r="C60" s="152" t="s">
        <v>58</v>
      </c>
      <c r="D60" s="152" t="s">
        <v>169</v>
      </c>
      <c r="E60" s="164" t="s">
        <v>23</v>
      </c>
      <c r="F60" s="164"/>
      <c r="G60" s="164"/>
      <c r="H60" s="164"/>
      <c r="I60" s="152">
        <v>2</v>
      </c>
      <c r="J60" s="152">
        <v>2</v>
      </c>
      <c r="K60" s="152">
        <v>2</v>
      </c>
      <c r="L60" s="152">
        <v>2</v>
      </c>
      <c r="M60" s="156">
        <v>2</v>
      </c>
      <c r="N60" s="156"/>
      <c r="O60" s="152" t="s">
        <v>65</v>
      </c>
      <c r="P60" s="158"/>
      <c r="Q60" s="176">
        <v>1</v>
      </c>
    </row>
    <row r="61" spans="1:17" s="9" customFormat="1" ht="90.75" customHeight="1">
      <c r="A61" s="151" t="s">
        <v>115</v>
      </c>
      <c r="B61" s="152" t="s">
        <v>53</v>
      </c>
      <c r="C61" s="152" t="s">
        <v>59</v>
      </c>
      <c r="D61" s="166"/>
      <c r="E61" s="165"/>
      <c r="F61" s="165"/>
      <c r="G61" s="165"/>
      <c r="H61" s="165"/>
      <c r="I61" s="166"/>
      <c r="J61" s="166"/>
      <c r="K61" s="166"/>
      <c r="L61" s="166"/>
      <c r="M61" s="181"/>
      <c r="N61" s="181"/>
      <c r="O61" s="166"/>
      <c r="P61" s="158"/>
      <c r="Q61" s="176"/>
    </row>
    <row r="62" spans="1:17" s="9" customFormat="1" ht="90.75" customHeight="1">
      <c r="A62" s="151" t="s">
        <v>115</v>
      </c>
      <c r="B62" s="152" t="s">
        <v>53</v>
      </c>
      <c r="C62" s="152" t="s">
        <v>85</v>
      </c>
      <c r="D62" s="166"/>
      <c r="E62" s="165"/>
      <c r="F62" s="165"/>
      <c r="G62" s="165"/>
      <c r="H62" s="165"/>
      <c r="I62" s="166"/>
      <c r="J62" s="166"/>
      <c r="K62" s="166"/>
      <c r="L62" s="166"/>
      <c r="M62" s="181"/>
      <c r="N62" s="181"/>
      <c r="O62" s="166"/>
      <c r="P62" s="158"/>
      <c r="Q62" s="176"/>
    </row>
    <row r="63" spans="1:17" s="9" customFormat="1" ht="90.75" customHeight="1">
      <c r="A63" s="151" t="s">
        <v>115</v>
      </c>
      <c r="B63" s="152" t="s">
        <v>53</v>
      </c>
      <c r="C63" s="152" t="s">
        <v>106</v>
      </c>
      <c r="D63" s="152" t="s">
        <v>170</v>
      </c>
      <c r="E63" s="153" t="s">
        <v>7</v>
      </c>
      <c r="F63" s="153"/>
      <c r="G63" s="153"/>
      <c r="H63" s="153"/>
      <c r="I63" s="162">
        <v>34792.83</v>
      </c>
      <c r="J63" s="162">
        <v>37317.599999999999</v>
      </c>
      <c r="K63" s="162">
        <v>26087.7</v>
      </c>
      <c r="L63" s="162">
        <v>24301.5</v>
      </c>
      <c r="M63" s="162">
        <v>23986.35</v>
      </c>
      <c r="N63" s="162"/>
      <c r="O63" s="152" t="s">
        <v>66</v>
      </c>
      <c r="P63" s="158"/>
      <c r="Q63" s="9">
        <v>1</v>
      </c>
    </row>
    <row r="64" spans="1:17" s="9" customFormat="1" ht="90.75" customHeight="1">
      <c r="A64" s="151" t="s">
        <v>115</v>
      </c>
      <c r="B64" s="152" t="s">
        <v>53</v>
      </c>
      <c r="C64" s="152" t="s">
        <v>106</v>
      </c>
      <c r="D64" s="152" t="s">
        <v>171</v>
      </c>
      <c r="E64" s="153" t="s">
        <v>7</v>
      </c>
      <c r="F64" s="153"/>
      <c r="G64" s="153"/>
      <c r="H64" s="153"/>
      <c r="I64" s="162">
        <v>32166.75</v>
      </c>
      <c r="J64" s="162">
        <v>33448.199999999997</v>
      </c>
      <c r="K64" s="162">
        <v>23774.62</v>
      </c>
      <c r="L64" s="162">
        <v>22366.6</v>
      </c>
      <c r="M64" s="162">
        <v>21284.348999999998</v>
      </c>
      <c r="N64" s="162"/>
      <c r="O64" s="152" t="s">
        <v>66</v>
      </c>
      <c r="P64" s="158"/>
      <c r="Q64" s="9">
        <v>1</v>
      </c>
    </row>
    <row r="65" spans="1:20" s="9" customFormat="1" ht="90.75" customHeight="1">
      <c r="A65" s="151" t="s">
        <v>115</v>
      </c>
      <c r="B65" s="152" t="s">
        <v>53</v>
      </c>
      <c r="C65" s="152" t="s">
        <v>111</v>
      </c>
      <c r="D65" s="152" t="s">
        <v>172</v>
      </c>
      <c r="E65" s="153" t="s">
        <v>7</v>
      </c>
      <c r="F65" s="153"/>
      <c r="G65" s="153"/>
      <c r="H65" s="153"/>
      <c r="I65" s="154">
        <v>11326379875</v>
      </c>
      <c r="J65" s="154">
        <v>9337378184</v>
      </c>
      <c r="K65" s="154">
        <v>9863307555</v>
      </c>
      <c r="L65" s="154">
        <v>823622750</v>
      </c>
      <c r="M65" s="154">
        <v>931118593.01999998</v>
      </c>
      <c r="N65" s="154"/>
      <c r="O65" s="152" t="s">
        <v>67</v>
      </c>
      <c r="P65" s="158"/>
      <c r="Q65" s="9">
        <v>1</v>
      </c>
    </row>
    <row r="66" spans="1:20" s="9" customFormat="1" ht="90.75" customHeight="1">
      <c r="A66" s="151" t="s">
        <v>115</v>
      </c>
      <c r="B66" s="152" t="s">
        <v>53</v>
      </c>
      <c r="C66" s="152" t="s">
        <v>111</v>
      </c>
      <c r="D66" s="152" t="s">
        <v>173</v>
      </c>
      <c r="E66" s="153" t="s">
        <v>7</v>
      </c>
      <c r="F66" s="153"/>
      <c r="G66" s="153"/>
      <c r="H66" s="153"/>
      <c r="I66" s="154">
        <v>11022141523</v>
      </c>
      <c r="J66" s="154">
        <v>9699015392</v>
      </c>
      <c r="K66" s="154">
        <v>9687935894</v>
      </c>
      <c r="L66" s="154">
        <v>10261165713</v>
      </c>
      <c r="M66" s="154">
        <v>1290480500</v>
      </c>
      <c r="N66" s="154"/>
      <c r="O66" s="152" t="s">
        <v>67</v>
      </c>
      <c r="P66" s="158"/>
      <c r="Q66" s="9">
        <v>1</v>
      </c>
    </row>
    <row r="67" spans="1:20" s="9" customFormat="1" ht="90.75" customHeight="1">
      <c r="A67" s="151" t="s">
        <v>115</v>
      </c>
      <c r="B67" s="152" t="s">
        <v>68</v>
      </c>
      <c r="C67" s="152" t="s">
        <v>69</v>
      </c>
      <c r="D67" s="152" t="s">
        <v>174</v>
      </c>
      <c r="E67" s="174"/>
      <c r="F67" s="172"/>
      <c r="G67" s="172"/>
      <c r="H67" s="172"/>
      <c r="I67" s="182" t="s">
        <v>184</v>
      </c>
      <c r="J67" s="182" t="s">
        <v>184</v>
      </c>
      <c r="K67" s="182" t="s">
        <v>184</v>
      </c>
      <c r="L67" s="182" t="s">
        <v>184</v>
      </c>
      <c r="M67" s="182" t="s">
        <v>184</v>
      </c>
      <c r="N67" s="182"/>
      <c r="O67" s="152" t="s">
        <v>65</v>
      </c>
      <c r="P67" s="167" t="s">
        <v>182</v>
      </c>
      <c r="Q67" s="176">
        <v>3</v>
      </c>
    </row>
    <row r="68" spans="1:20" s="9" customFormat="1" ht="90.75" customHeight="1">
      <c r="A68" s="151" t="s">
        <v>115</v>
      </c>
      <c r="B68" s="152" t="s">
        <v>68</v>
      </c>
      <c r="C68" s="152" t="s">
        <v>70</v>
      </c>
      <c r="D68" s="166"/>
      <c r="E68" s="174"/>
      <c r="F68" s="172"/>
      <c r="G68" s="172"/>
      <c r="H68" s="172"/>
      <c r="I68" s="183"/>
      <c r="J68" s="183"/>
      <c r="K68" s="183"/>
      <c r="L68" s="183"/>
      <c r="M68" s="183"/>
      <c r="N68" s="183"/>
      <c r="O68" s="166"/>
      <c r="P68" s="158"/>
      <c r="Q68" s="176"/>
    </row>
    <row r="69" spans="1:20" s="9" customFormat="1" ht="90.75" customHeight="1">
      <c r="A69" s="168" t="s">
        <v>115</v>
      </c>
      <c r="B69" s="169" t="s">
        <v>68</v>
      </c>
      <c r="C69" s="169" t="s">
        <v>71</v>
      </c>
      <c r="D69" s="170"/>
      <c r="E69" s="175"/>
      <c r="F69" s="173"/>
      <c r="G69" s="173"/>
      <c r="H69" s="173"/>
      <c r="I69" s="184"/>
      <c r="J69" s="184"/>
      <c r="K69" s="184"/>
      <c r="L69" s="184"/>
      <c r="M69" s="184"/>
      <c r="N69" s="184"/>
      <c r="O69" s="170"/>
      <c r="P69" s="171"/>
      <c r="Q69" s="176"/>
    </row>
    <row r="70" spans="1:20">
      <c r="B70" s="35"/>
      <c r="C70" s="35"/>
      <c r="D70" s="35"/>
    </row>
    <row r="71" spans="1:20">
      <c r="B71" s="35"/>
      <c r="C71" s="35"/>
      <c r="D71" s="35">
        <v>62</v>
      </c>
      <c r="J71" s="36"/>
      <c r="Q71" s="7" t="s">
        <v>95</v>
      </c>
    </row>
    <row r="72" spans="1:20" ht="21">
      <c r="B72" s="35"/>
      <c r="C72" s="35"/>
      <c r="J72" s="36"/>
      <c r="K72" s="36"/>
      <c r="L72" s="36"/>
      <c r="M72" s="36"/>
      <c r="N72" s="36"/>
      <c r="Q72" s="37"/>
      <c r="R72" s="38" t="s">
        <v>89</v>
      </c>
      <c r="S72" s="39" t="s">
        <v>90</v>
      </c>
      <c r="T72" s="39" t="s">
        <v>91</v>
      </c>
    </row>
    <row r="73" spans="1:20" ht="21">
      <c r="B73" s="35"/>
      <c r="C73" s="35"/>
      <c r="Q73" s="40">
        <v>1</v>
      </c>
      <c r="R73" s="1" t="s">
        <v>177</v>
      </c>
      <c r="S73" s="2">
        <f>COUNTIF($Q$4:$Q$15,Q73)</f>
        <v>4</v>
      </c>
      <c r="T73" s="3">
        <f>S73/$S$76</f>
        <v>0.33333333333333331</v>
      </c>
    </row>
    <row r="74" spans="1:20" ht="21">
      <c r="B74" s="35"/>
      <c r="C74" s="35"/>
      <c r="Q74" s="40">
        <v>2</v>
      </c>
      <c r="R74" s="1" t="s">
        <v>92</v>
      </c>
      <c r="S74" s="2">
        <f>COUNTIF($Q$4:$Q$15,Q74)</f>
        <v>8</v>
      </c>
      <c r="T74" s="3">
        <f t="shared" ref="T74:T76" si="0">S74/$S$76</f>
        <v>0.66666666666666663</v>
      </c>
    </row>
    <row r="75" spans="1:20" ht="21">
      <c r="B75" s="35"/>
      <c r="C75" s="35"/>
      <c r="Q75" s="40">
        <v>3</v>
      </c>
      <c r="R75" s="1" t="s">
        <v>93</v>
      </c>
      <c r="S75" s="2">
        <f>COUNTIF($Q$4:$Q$15,Q75)</f>
        <v>0</v>
      </c>
      <c r="T75" s="3">
        <f t="shared" si="0"/>
        <v>0</v>
      </c>
    </row>
    <row r="76" spans="1:20" ht="21">
      <c r="B76" s="35"/>
      <c r="C76" s="35"/>
      <c r="Q76" s="41" t="s">
        <v>94</v>
      </c>
      <c r="R76" s="4"/>
      <c r="S76" s="5">
        <f>SUM(S73:S75)</f>
        <v>12</v>
      </c>
      <c r="T76" s="3">
        <f t="shared" si="0"/>
        <v>1</v>
      </c>
    </row>
    <row r="77" spans="1:20">
      <c r="B77" s="35"/>
      <c r="C77" s="35"/>
    </row>
    <row r="78" spans="1:20">
      <c r="B78" s="35"/>
      <c r="C78" s="35"/>
      <c r="Q78" s="7" t="s">
        <v>96</v>
      </c>
    </row>
    <row r="79" spans="1:20" ht="21">
      <c r="B79" s="35"/>
      <c r="C79" s="35"/>
      <c r="Q79" s="37"/>
      <c r="R79" s="38" t="s">
        <v>89</v>
      </c>
      <c r="S79" s="39" t="s">
        <v>90</v>
      </c>
      <c r="T79" s="39" t="s">
        <v>91</v>
      </c>
    </row>
    <row r="80" spans="1:20" ht="21">
      <c r="B80" s="35"/>
      <c r="C80" s="35"/>
      <c r="Q80" s="40">
        <v>1</v>
      </c>
      <c r="R80" s="1" t="s">
        <v>177</v>
      </c>
      <c r="S80" s="2">
        <f>COUNTIF($Q$16:$Q$35,Q80)</f>
        <v>6</v>
      </c>
      <c r="T80" s="3">
        <f>S80/$S$83</f>
        <v>0.3</v>
      </c>
    </row>
    <row r="81" spans="2:20" ht="21">
      <c r="B81" s="35"/>
      <c r="C81" s="35"/>
      <c r="Q81" s="40">
        <v>2</v>
      </c>
      <c r="R81" s="1" t="s">
        <v>92</v>
      </c>
      <c r="S81" s="2">
        <f>COUNTIF($Q$16:$Q$35,Q81)</f>
        <v>12</v>
      </c>
      <c r="T81" s="3">
        <f t="shared" ref="T81:T83" si="1">S81/$S$83</f>
        <v>0.6</v>
      </c>
    </row>
    <row r="82" spans="2:20" ht="21">
      <c r="B82" s="35"/>
      <c r="C82" s="35"/>
      <c r="Q82" s="40">
        <v>3</v>
      </c>
      <c r="R82" s="1" t="s">
        <v>93</v>
      </c>
      <c r="S82" s="2">
        <f>COUNTIF($Q$16:$Q$35,Q82)</f>
        <v>2</v>
      </c>
      <c r="T82" s="3">
        <f t="shared" si="1"/>
        <v>0.1</v>
      </c>
    </row>
    <row r="83" spans="2:20" ht="21">
      <c r="B83" s="35"/>
      <c r="C83" s="35"/>
      <c r="Q83" s="41" t="s">
        <v>94</v>
      </c>
      <c r="R83" s="4"/>
      <c r="S83" s="5">
        <f>SUM(S80:S82)</f>
        <v>20</v>
      </c>
      <c r="T83" s="3">
        <f t="shared" si="1"/>
        <v>1</v>
      </c>
    </row>
    <row r="84" spans="2:20">
      <c r="B84" s="35"/>
      <c r="C84" s="35"/>
    </row>
    <row r="85" spans="2:20">
      <c r="B85" s="35"/>
      <c r="C85" s="35"/>
      <c r="Q85" s="7" t="s">
        <v>97</v>
      </c>
    </row>
    <row r="86" spans="2:20" ht="21">
      <c r="B86" s="35"/>
      <c r="C86" s="35"/>
      <c r="Q86" s="37"/>
      <c r="R86" s="38" t="s">
        <v>89</v>
      </c>
      <c r="S86" s="39" t="s">
        <v>90</v>
      </c>
      <c r="T86" s="39" t="s">
        <v>91</v>
      </c>
    </row>
    <row r="87" spans="2:20" ht="21">
      <c r="B87" s="35"/>
      <c r="C87" s="35"/>
      <c r="Q87" s="40">
        <v>1</v>
      </c>
      <c r="R87" s="1" t="s">
        <v>177</v>
      </c>
      <c r="S87" s="2">
        <f>COUNTIF($Q$36:$Q$47,Q87)</f>
        <v>8</v>
      </c>
      <c r="T87" s="3">
        <f>S87/$S$90</f>
        <v>0.66666666666666663</v>
      </c>
    </row>
    <row r="88" spans="2:20" ht="21">
      <c r="B88" s="35"/>
      <c r="C88" s="35"/>
      <c r="Q88" s="40">
        <v>2</v>
      </c>
      <c r="R88" s="1" t="s">
        <v>92</v>
      </c>
      <c r="S88" s="2">
        <f>COUNTIF($Q$36:$Q$47,Q88)</f>
        <v>4</v>
      </c>
      <c r="T88" s="3">
        <f t="shared" ref="T88:T90" si="2">S88/$S$90</f>
        <v>0.33333333333333331</v>
      </c>
    </row>
    <row r="89" spans="2:20" ht="21">
      <c r="B89" s="35"/>
      <c r="C89" s="35"/>
      <c r="Q89" s="40">
        <v>3</v>
      </c>
      <c r="R89" s="1" t="s">
        <v>93</v>
      </c>
      <c r="S89" s="2">
        <f>COUNTIF($Q$36:$Q$47,Q89)</f>
        <v>0</v>
      </c>
      <c r="T89" s="3">
        <f t="shared" si="2"/>
        <v>0</v>
      </c>
    </row>
    <row r="90" spans="2:20" ht="21">
      <c r="B90" s="35"/>
      <c r="Q90" s="41" t="s">
        <v>94</v>
      </c>
      <c r="R90" s="4"/>
      <c r="S90" s="5">
        <f>SUM(S87:S89)</f>
        <v>12</v>
      </c>
      <c r="T90" s="3">
        <f t="shared" si="2"/>
        <v>1</v>
      </c>
    </row>
    <row r="91" spans="2:20">
      <c r="B91" s="35"/>
    </row>
    <row r="92" spans="2:20">
      <c r="B92" s="35"/>
      <c r="Q92" s="7" t="s">
        <v>98</v>
      </c>
    </row>
    <row r="93" spans="2:20" ht="21">
      <c r="B93" s="35"/>
      <c r="Q93" s="37"/>
      <c r="R93" s="38" t="s">
        <v>89</v>
      </c>
      <c r="S93" s="39" t="s">
        <v>90</v>
      </c>
      <c r="T93" s="39" t="s">
        <v>91</v>
      </c>
    </row>
    <row r="94" spans="2:20" ht="21">
      <c r="B94" s="35"/>
      <c r="Q94" s="40">
        <v>1</v>
      </c>
      <c r="R94" s="1" t="s">
        <v>177</v>
      </c>
      <c r="S94" s="2">
        <f>COUNTIF($Q$48:$Q$51,Q94)</f>
        <v>1</v>
      </c>
      <c r="T94" s="3">
        <f>S94/$S$97</f>
        <v>0.25</v>
      </c>
    </row>
    <row r="95" spans="2:20" ht="21">
      <c r="B95" s="35"/>
      <c r="Q95" s="40">
        <v>2</v>
      </c>
      <c r="R95" s="1" t="s">
        <v>92</v>
      </c>
      <c r="S95" s="2">
        <f>COUNTIF($Q$48:$Q$51,Q95)</f>
        <v>0</v>
      </c>
      <c r="T95" s="3">
        <f t="shared" ref="T95:T97" si="3">S95/$S$97</f>
        <v>0</v>
      </c>
    </row>
    <row r="96" spans="2:20" ht="21">
      <c r="B96" s="35"/>
      <c r="Q96" s="40">
        <v>3</v>
      </c>
      <c r="R96" s="1" t="s">
        <v>93</v>
      </c>
      <c r="S96" s="2">
        <f>COUNTIF($Q$48:$Q$51,Q96)</f>
        <v>3</v>
      </c>
      <c r="T96" s="3">
        <f t="shared" si="3"/>
        <v>0.75</v>
      </c>
    </row>
    <row r="97" spans="2:20" ht="21">
      <c r="B97" s="35"/>
      <c r="Q97" s="41" t="s">
        <v>94</v>
      </c>
      <c r="R97" s="4"/>
      <c r="S97" s="5">
        <f>SUM(S94:S96)</f>
        <v>4</v>
      </c>
      <c r="T97" s="3">
        <f t="shared" si="3"/>
        <v>1</v>
      </c>
    </row>
    <row r="98" spans="2:20">
      <c r="B98" s="35"/>
    </row>
    <row r="99" spans="2:20">
      <c r="B99" s="35"/>
      <c r="Q99" s="7" t="s">
        <v>99</v>
      </c>
    </row>
    <row r="100" spans="2:20" ht="21">
      <c r="B100" s="35"/>
      <c r="Q100" s="37"/>
      <c r="R100" s="38" t="s">
        <v>89</v>
      </c>
      <c r="S100" s="39" t="s">
        <v>90</v>
      </c>
      <c r="T100" s="39" t="s">
        <v>91</v>
      </c>
    </row>
    <row r="101" spans="2:20" ht="21">
      <c r="Q101" s="40">
        <v>1</v>
      </c>
      <c r="R101" s="1" t="s">
        <v>177</v>
      </c>
      <c r="S101" s="2">
        <f>COUNTIF($Q$52:$Q$69,Q101)</f>
        <v>8</v>
      </c>
      <c r="T101" s="3">
        <f>S101/$S$104</f>
        <v>0.5714285714285714</v>
      </c>
    </row>
    <row r="102" spans="2:20" ht="21">
      <c r="Q102" s="40">
        <v>2</v>
      </c>
      <c r="R102" s="1" t="s">
        <v>92</v>
      </c>
      <c r="S102" s="2">
        <f>COUNTIF($Q$52:$Q$69,Q102)</f>
        <v>5</v>
      </c>
      <c r="T102" s="3">
        <f t="shared" ref="T102:T103" si="4">S102/$S$104</f>
        <v>0.35714285714285715</v>
      </c>
    </row>
    <row r="103" spans="2:20" ht="21">
      <c r="Q103" s="40">
        <v>3</v>
      </c>
      <c r="R103" s="1" t="s">
        <v>93</v>
      </c>
      <c r="S103" s="2">
        <f>COUNTIF($Q$52:$Q$69,Q103)</f>
        <v>1</v>
      </c>
      <c r="T103" s="3">
        <f t="shared" si="4"/>
        <v>7.1428571428571425E-2</v>
      </c>
    </row>
    <row r="104" spans="2:20" ht="21">
      <c r="Q104" s="41" t="s">
        <v>94</v>
      </c>
      <c r="R104" s="4"/>
      <c r="S104" s="5">
        <f>SUM(S101:S103)</f>
        <v>14</v>
      </c>
      <c r="T104" s="3">
        <f>S104/$S$104</f>
        <v>1</v>
      </c>
    </row>
    <row r="106" spans="2:20">
      <c r="Q106" s="52" t="s">
        <v>180</v>
      </c>
      <c r="R106" s="52"/>
      <c r="S106" s="52"/>
      <c r="T106" s="52"/>
    </row>
    <row r="107" spans="2:20" ht="21">
      <c r="Q107" s="53"/>
      <c r="R107" s="54" t="s">
        <v>89</v>
      </c>
      <c r="S107" s="55" t="s">
        <v>90</v>
      </c>
      <c r="T107" s="55" t="s">
        <v>91</v>
      </c>
    </row>
    <row r="108" spans="2:20" ht="21">
      <c r="Q108" s="56">
        <v>1</v>
      </c>
      <c r="R108" s="57" t="s">
        <v>177</v>
      </c>
      <c r="S108" s="58">
        <f>COUNTIF($Q$4:$Q$69,Q108)</f>
        <v>27</v>
      </c>
      <c r="T108" s="59">
        <f>S108/$S$111</f>
        <v>0.43548387096774194</v>
      </c>
    </row>
    <row r="109" spans="2:20" ht="21">
      <c r="Q109" s="56">
        <v>2</v>
      </c>
      <c r="R109" s="57" t="s">
        <v>92</v>
      </c>
      <c r="S109" s="58">
        <f>COUNTIF($Q$4:$Q$69,Q109)</f>
        <v>29</v>
      </c>
      <c r="T109" s="59">
        <f t="shared" ref="T109:T111" si="5">S109/$S$111</f>
        <v>0.46774193548387094</v>
      </c>
    </row>
    <row r="110" spans="2:20" ht="21">
      <c r="Q110" s="56">
        <v>3</v>
      </c>
      <c r="R110" s="57" t="s">
        <v>93</v>
      </c>
      <c r="S110" s="58">
        <f>COUNTIF($Q$4:$Q$69,Q110)</f>
        <v>6</v>
      </c>
      <c r="T110" s="59">
        <f t="shared" si="5"/>
        <v>9.6774193548387094E-2</v>
      </c>
    </row>
    <row r="111" spans="2:20" ht="21">
      <c r="Q111" s="60" t="s">
        <v>94</v>
      </c>
      <c r="R111" s="61"/>
      <c r="S111" s="62">
        <f>SUM(S108:S110)</f>
        <v>62</v>
      </c>
      <c r="T111" s="59">
        <f t="shared" si="5"/>
        <v>1</v>
      </c>
    </row>
  </sheetData>
  <mergeCells count="11">
    <mergeCell ref="A2:A3"/>
    <mergeCell ref="B2:B3"/>
    <mergeCell ref="C2:C3"/>
    <mergeCell ref="D2:D3"/>
    <mergeCell ref="E2:E3"/>
    <mergeCell ref="E67:E69"/>
    <mergeCell ref="P2:P3"/>
    <mergeCell ref="Q60:Q62"/>
    <mergeCell ref="Q67:Q69"/>
    <mergeCell ref="F2:N2"/>
    <mergeCell ref="O2:O3"/>
  </mergeCells>
  <conditionalFormatting sqref="R73:T76">
    <cfRule type="dataBar" priority="6">
      <dataBar>
        <cfvo type="min" val="0"/>
        <cfvo type="max" val="0"/>
        <color rgb="FF638EC6"/>
      </dataBar>
      <extLst xmlns:x14="http://schemas.microsoft.com/office/spreadsheetml/2009/9/main">
        <ext uri="{B025F937-C7B1-47D3-B67F-A62EFF666E3E}">
          <x14:id>{477031C0-E37F-4BC8-BC86-7A4F2B0B62C5}</x14:id>
        </ext>
      </extLst>
    </cfRule>
  </conditionalFormatting>
  <conditionalFormatting sqref="R80:T83">
    <cfRule type="dataBar" priority="5">
      <dataBar>
        <cfvo type="min" val="0"/>
        <cfvo type="max" val="0"/>
        <color rgb="FF638EC6"/>
      </dataBar>
      <extLst xmlns:x14="http://schemas.microsoft.com/office/spreadsheetml/2009/9/main">
        <ext uri="{B025F937-C7B1-47D3-B67F-A62EFF666E3E}">
          <x14:id>{92486BD2-3697-46AC-94A5-30DFE8327197}</x14:id>
        </ext>
      </extLst>
    </cfRule>
  </conditionalFormatting>
  <conditionalFormatting sqref="R87:T90">
    <cfRule type="dataBar" priority="4">
      <dataBar>
        <cfvo type="min" val="0"/>
        <cfvo type="max" val="0"/>
        <color rgb="FF638EC6"/>
      </dataBar>
      <extLst xmlns:x14="http://schemas.microsoft.com/office/spreadsheetml/2009/9/main">
        <ext uri="{B025F937-C7B1-47D3-B67F-A62EFF666E3E}">
          <x14:id>{21C35A86-43F6-4841-A4E6-D558D75F0B76}</x14:id>
        </ext>
      </extLst>
    </cfRule>
  </conditionalFormatting>
  <conditionalFormatting sqref="R94:T97">
    <cfRule type="dataBar" priority="3">
      <dataBar>
        <cfvo type="min" val="0"/>
        <cfvo type="max" val="0"/>
        <color rgb="FF638EC6"/>
      </dataBar>
      <extLst xmlns:x14="http://schemas.microsoft.com/office/spreadsheetml/2009/9/main">
        <ext uri="{B025F937-C7B1-47D3-B67F-A62EFF666E3E}">
          <x14:id>{B1BE1006-8354-4D10-9755-070E8AF2B55D}</x14:id>
        </ext>
      </extLst>
    </cfRule>
  </conditionalFormatting>
  <conditionalFormatting sqref="R101:T104">
    <cfRule type="dataBar" priority="2">
      <dataBar>
        <cfvo type="min" val="0"/>
        <cfvo type="max" val="0"/>
        <color rgb="FF638EC6"/>
      </dataBar>
      <extLst xmlns:x14="http://schemas.microsoft.com/office/spreadsheetml/2009/9/main">
        <ext uri="{B025F937-C7B1-47D3-B67F-A62EFF666E3E}">
          <x14:id>{E596B7B9-66B2-48DA-AB3C-FBD999305191}</x14:id>
        </ext>
      </extLst>
    </cfRule>
  </conditionalFormatting>
  <conditionalFormatting sqref="R108:T111">
    <cfRule type="dataBar" priority="1">
      <dataBar>
        <cfvo type="min" val="0"/>
        <cfvo type="max" val="0"/>
        <color rgb="FF638EC6"/>
      </dataBar>
      <extLst xmlns:x14="http://schemas.microsoft.com/office/spreadsheetml/2009/9/main">
        <ext uri="{B025F937-C7B1-47D3-B67F-A62EFF666E3E}">
          <x14:id>{3A4782D3-694B-4CD6-8F7F-F7B90FCCF1E8}</x14:id>
        </ext>
      </extLst>
    </cfRule>
  </conditionalFormatting>
  <pageMargins left="0.23622047244094491" right="0.23622047244094491" top="0.74803149606299213" bottom="0.74803149606299213" header="0.31496062992125984" footer="0.31496062992125984"/>
  <pageSetup paperSize="9" scale="70" orientation="landscape" verticalDpi="300" r:id="rId1"/>
  <legacyDrawing r:id="rId2"/>
  <extLst xmlns:x14="http://schemas.microsoft.com/office/spreadsheetml/2009/9/main">
    <ext uri="{78C0D931-6437-407d-A8EE-F0AAD7539E65}">
      <x14:conditionalFormattings>
        <x14:conditionalFormatting xmlns:xm="http://schemas.microsoft.com/office/excel/2006/main">
          <x14:cfRule type="dataBar" id="{477031C0-E37F-4BC8-BC86-7A4F2B0B62C5}">
            <x14:dataBar minLength="0" maxLength="100" negativeBarColorSameAsPositive="1" axisPosition="none">
              <x14:cfvo type="min"/>
              <x14:cfvo type="max"/>
            </x14:dataBar>
          </x14:cfRule>
          <xm:sqref>R73:T76</xm:sqref>
        </x14:conditionalFormatting>
        <x14:conditionalFormatting xmlns:xm="http://schemas.microsoft.com/office/excel/2006/main">
          <x14:cfRule type="dataBar" id="{92486BD2-3697-46AC-94A5-30DFE8327197}">
            <x14:dataBar minLength="0" maxLength="100" negativeBarColorSameAsPositive="1" axisPosition="none">
              <x14:cfvo type="min"/>
              <x14:cfvo type="max"/>
            </x14:dataBar>
          </x14:cfRule>
          <xm:sqref>R80:T83</xm:sqref>
        </x14:conditionalFormatting>
        <x14:conditionalFormatting xmlns:xm="http://schemas.microsoft.com/office/excel/2006/main">
          <x14:cfRule type="dataBar" id="{21C35A86-43F6-4841-A4E6-D558D75F0B76}">
            <x14:dataBar minLength="0" maxLength="100" negativeBarColorSameAsPositive="1" axisPosition="none">
              <x14:cfvo type="min"/>
              <x14:cfvo type="max"/>
            </x14:dataBar>
          </x14:cfRule>
          <xm:sqref>R87:T90</xm:sqref>
        </x14:conditionalFormatting>
        <x14:conditionalFormatting xmlns:xm="http://schemas.microsoft.com/office/excel/2006/main">
          <x14:cfRule type="dataBar" id="{B1BE1006-8354-4D10-9755-070E8AF2B55D}">
            <x14:dataBar minLength="0" maxLength="100" negativeBarColorSameAsPositive="1" axisPosition="none">
              <x14:cfvo type="min"/>
              <x14:cfvo type="max"/>
            </x14:dataBar>
          </x14:cfRule>
          <xm:sqref>R94:T97</xm:sqref>
        </x14:conditionalFormatting>
        <x14:conditionalFormatting xmlns:xm="http://schemas.microsoft.com/office/excel/2006/main">
          <x14:cfRule type="dataBar" id="{E596B7B9-66B2-48DA-AB3C-FBD999305191}">
            <x14:dataBar minLength="0" maxLength="100" negativeBarColorSameAsPositive="1" axisPosition="none">
              <x14:cfvo type="min"/>
              <x14:cfvo type="max"/>
            </x14:dataBar>
          </x14:cfRule>
          <xm:sqref>R101:T104</xm:sqref>
        </x14:conditionalFormatting>
        <x14:conditionalFormatting xmlns:xm="http://schemas.microsoft.com/office/excel/2006/main">
          <x14:cfRule type="dataBar" id="{3A4782D3-694B-4CD6-8F7F-F7B90FCCF1E8}">
            <x14:dataBar minLength="0" maxLength="100" negativeBarColorSameAsPositive="1" axisPosition="none">
              <x14:cfvo type="min"/>
              <x14:cfvo type="max"/>
            </x14:dataBar>
          </x14:cfRule>
          <xm:sqref>R108:T111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H68"/>
  <sheetViews>
    <sheetView zoomScale="80" zoomScaleNormal="80" workbookViewId="0">
      <selection activeCell="G1" sqref="G1"/>
    </sheetView>
  </sheetViews>
  <sheetFormatPr defaultRowHeight="14.25"/>
  <cols>
    <col min="1" max="1" width="41.625" customWidth="1"/>
    <col min="2" max="2" width="19.875" customWidth="1"/>
    <col min="4" max="4" width="40.75" customWidth="1"/>
    <col min="5" max="5" width="19.875" bestFit="1" customWidth="1"/>
    <col min="7" max="7" width="38.75" customWidth="1"/>
    <col min="8" max="8" width="24" bestFit="1" customWidth="1"/>
  </cols>
  <sheetData>
    <row r="1" spans="1:8">
      <c r="A1" s="136" t="s">
        <v>185</v>
      </c>
      <c r="B1" t="s">
        <v>188</v>
      </c>
      <c r="D1" s="136" t="s">
        <v>185</v>
      </c>
      <c r="E1" t="s">
        <v>188</v>
      </c>
      <c r="G1" s="136" t="s">
        <v>192</v>
      </c>
      <c r="H1" t="s">
        <v>195</v>
      </c>
    </row>
    <row r="2" spans="1:8">
      <c r="A2" s="137" t="s">
        <v>5</v>
      </c>
      <c r="B2" s="138">
        <v>1</v>
      </c>
      <c r="D2" s="137" t="s">
        <v>5</v>
      </c>
      <c r="E2" s="138">
        <v>1</v>
      </c>
      <c r="G2" s="137" t="s">
        <v>150</v>
      </c>
      <c r="H2" s="138">
        <v>1</v>
      </c>
    </row>
    <row r="3" spans="1:8">
      <c r="A3" s="137" t="s">
        <v>24</v>
      </c>
      <c r="B3" s="138">
        <v>1</v>
      </c>
      <c r="D3" s="142" t="s">
        <v>116</v>
      </c>
      <c r="E3" s="138">
        <v>1</v>
      </c>
      <c r="G3" s="137" t="s">
        <v>155</v>
      </c>
      <c r="H3" s="138">
        <v>1</v>
      </c>
    </row>
    <row r="4" spans="1:8">
      <c r="A4" s="137" t="s">
        <v>41</v>
      </c>
      <c r="B4" s="138">
        <v>1</v>
      </c>
      <c r="D4" s="137" t="s">
        <v>24</v>
      </c>
      <c r="E4" s="138">
        <v>1</v>
      </c>
      <c r="G4" s="137" t="s">
        <v>154</v>
      </c>
      <c r="H4" s="138">
        <v>1</v>
      </c>
    </row>
    <row r="5" spans="1:8">
      <c r="A5" s="137" t="s">
        <v>72</v>
      </c>
      <c r="B5" s="138">
        <v>1</v>
      </c>
      <c r="D5" s="142" t="s">
        <v>127</v>
      </c>
      <c r="E5" s="138">
        <v>1</v>
      </c>
      <c r="G5" s="137" t="s">
        <v>123</v>
      </c>
      <c r="H5" s="138">
        <v>1</v>
      </c>
    </row>
    <row r="6" spans="1:8">
      <c r="A6" s="137" t="s">
        <v>115</v>
      </c>
      <c r="B6" s="138">
        <v>1</v>
      </c>
      <c r="D6" s="137" t="s">
        <v>41</v>
      </c>
      <c r="E6" s="138">
        <v>1</v>
      </c>
      <c r="G6" s="137" t="s">
        <v>174</v>
      </c>
      <c r="H6" s="138"/>
    </row>
    <row r="7" spans="1:8">
      <c r="A7" s="137" t="s">
        <v>186</v>
      </c>
      <c r="B7" s="138">
        <v>57</v>
      </c>
      <c r="D7" s="142" t="s">
        <v>148</v>
      </c>
      <c r="E7" s="138">
        <v>1</v>
      </c>
      <c r="G7" s="137" t="s">
        <v>127</v>
      </c>
      <c r="H7" s="138">
        <v>1</v>
      </c>
    </row>
    <row r="8" spans="1:8">
      <c r="A8" s="137" t="s">
        <v>187</v>
      </c>
      <c r="B8" s="138">
        <v>62</v>
      </c>
      <c r="D8" s="137" t="s">
        <v>72</v>
      </c>
      <c r="E8" s="138">
        <v>1</v>
      </c>
      <c r="G8" s="137" t="s">
        <v>170</v>
      </c>
      <c r="H8" s="138">
        <v>1</v>
      </c>
    </row>
    <row r="9" spans="1:8">
      <c r="D9" s="142" t="s">
        <v>158</v>
      </c>
      <c r="E9" s="138">
        <v>1</v>
      </c>
      <c r="G9" s="137" t="s">
        <v>139</v>
      </c>
      <c r="H9" s="138">
        <v>1</v>
      </c>
    </row>
    <row r="10" spans="1:8">
      <c r="A10" s="136" t="s">
        <v>185</v>
      </c>
      <c r="B10" t="s">
        <v>189</v>
      </c>
      <c r="D10" s="137" t="s">
        <v>115</v>
      </c>
      <c r="E10" s="138">
        <v>1</v>
      </c>
      <c r="G10" s="137" t="s">
        <v>138</v>
      </c>
      <c r="H10" s="138">
        <v>1</v>
      </c>
    </row>
    <row r="11" spans="1:8">
      <c r="A11" s="137" t="s">
        <v>13</v>
      </c>
      <c r="B11" s="138">
        <v>18</v>
      </c>
      <c r="D11" s="142" t="s">
        <v>162</v>
      </c>
      <c r="E11" s="138">
        <v>1</v>
      </c>
      <c r="G11" s="137" t="s">
        <v>166</v>
      </c>
      <c r="H11" s="138">
        <v>1</v>
      </c>
    </row>
    <row r="12" spans="1:8">
      <c r="A12" s="137" t="s">
        <v>31</v>
      </c>
      <c r="B12" s="138">
        <v>1</v>
      </c>
      <c r="D12" s="137" t="s">
        <v>186</v>
      </c>
      <c r="E12" s="138">
        <v>57</v>
      </c>
      <c r="G12" s="137" t="s">
        <v>164</v>
      </c>
      <c r="H12" s="138">
        <v>1</v>
      </c>
    </row>
    <row r="13" spans="1:8">
      <c r="A13" s="137" t="s">
        <v>16</v>
      </c>
      <c r="B13" s="138">
        <v>6</v>
      </c>
      <c r="D13" s="142" t="s">
        <v>155</v>
      </c>
      <c r="E13" s="138">
        <v>1</v>
      </c>
      <c r="G13" s="137" t="s">
        <v>122</v>
      </c>
      <c r="H13" s="138">
        <v>1</v>
      </c>
    </row>
    <row r="14" spans="1:8">
      <c r="A14" s="137" t="s">
        <v>39</v>
      </c>
      <c r="B14" s="138">
        <v>1</v>
      </c>
      <c r="D14" s="142" t="s">
        <v>154</v>
      </c>
      <c r="E14" s="138">
        <v>1</v>
      </c>
      <c r="G14" s="137" t="s">
        <v>144</v>
      </c>
      <c r="H14" s="138">
        <v>1</v>
      </c>
    </row>
    <row r="15" spans="1:8">
      <c r="A15" s="137" t="s">
        <v>112</v>
      </c>
      <c r="B15" s="138">
        <v>1</v>
      </c>
      <c r="D15" s="142" t="s">
        <v>123</v>
      </c>
      <c r="E15" s="138">
        <v>1</v>
      </c>
      <c r="G15" s="137" t="s">
        <v>167</v>
      </c>
      <c r="H15" s="138">
        <v>1</v>
      </c>
    </row>
    <row r="16" spans="1:8">
      <c r="A16" s="137" t="s">
        <v>63</v>
      </c>
      <c r="B16" s="138">
        <v>4</v>
      </c>
      <c r="D16" s="142" t="s">
        <v>174</v>
      </c>
      <c r="E16" s="138">
        <v>1</v>
      </c>
      <c r="G16" s="137" t="s">
        <v>134</v>
      </c>
      <c r="H16" s="138">
        <v>1</v>
      </c>
    </row>
    <row r="17" spans="1:8">
      <c r="A17" s="137" t="s">
        <v>7</v>
      </c>
      <c r="B17" s="138">
        <v>14</v>
      </c>
      <c r="D17" s="142" t="s">
        <v>170</v>
      </c>
      <c r="E17" s="138">
        <v>1</v>
      </c>
      <c r="G17" s="137" t="s">
        <v>118</v>
      </c>
      <c r="H17" s="138">
        <v>1</v>
      </c>
    </row>
    <row r="18" spans="1:8">
      <c r="A18" s="137" t="s">
        <v>38</v>
      </c>
      <c r="B18" s="138">
        <v>1</v>
      </c>
      <c r="D18" s="142" t="s">
        <v>138</v>
      </c>
      <c r="E18" s="138">
        <v>1</v>
      </c>
      <c r="G18" s="137" t="s">
        <v>126</v>
      </c>
      <c r="H18" s="138">
        <v>1</v>
      </c>
    </row>
    <row r="19" spans="1:8">
      <c r="A19" s="137" t="s">
        <v>60</v>
      </c>
      <c r="B19" s="138">
        <v>2</v>
      </c>
      <c r="D19" s="142" t="s">
        <v>164</v>
      </c>
      <c r="E19" s="138">
        <v>1</v>
      </c>
      <c r="G19" s="137" t="s">
        <v>162</v>
      </c>
      <c r="H19" s="138">
        <v>1</v>
      </c>
    </row>
    <row r="20" spans="1:8">
      <c r="A20" s="137" t="s">
        <v>62</v>
      </c>
      <c r="B20" s="138">
        <v>2</v>
      </c>
      <c r="D20" s="142" t="s">
        <v>166</v>
      </c>
      <c r="E20" s="138">
        <v>1</v>
      </c>
      <c r="G20" s="137" t="s">
        <v>159</v>
      </c>
      <c r="H20" s="138">
        <v>1</v>
      </c>
    </row>
    <row r="21" spans="1:8">
      <c r="A21" s="137" t="s">
        <v>10</v>
      </c>
      <c r="B21" s="138">
        <v>4</v>
      </c>
      <c r="D21" s="142" t="s">
        <v>122</v>
      </c>
      <c r="E21" s="138">
        <v>1</v>
      </c>
      <c r="G21" s="137" t="s">
        <v>158</v>
      </c>
      <c r="H21" s="138">
        <v>1</v>
      </c>
    </row>
    <row r="22" spans="1:8">
      <c r="A22" s="137" t="s">
        <v>178</v>
      </c>
      <c r="B22" s="138">
        <v>2</v>
      </c>
      <c r="D22" s="142" t="s">
        <v>144</v>
      </c>
      <c r="E22" s="138">
        <v>1</v>
      </c>
      <c r="G22" s="137" t="s">
        <v>161</v>
      </c>
      <c r="H22" s="138">
        <v>1</v>
      </c>
    </row>
    <row r="23" spans="1:8">
      <c r="A23" s="137" t="s">
        <v>23</v>
      </c>
      <c r="B23" s="138">
        <v>5</v>
      </c>
      <c r="D23" s="142" t="s">
        <v>167</v>
      </c>
      <c r="E23" s="138">
        <v>1</v>
      </c>
      <c r="G23" s="137" t="s">
        <v>160</v>
      </c>
      <c r="H23" s="138">
        <v>1</v>
      </c>
    </row>
    <row r="24" spans="1:8">
      <c r="A24" s="139" t="s">
        <v>186</v>
      </c>
      <c r="B24" s="140"/>
      <c r="C24" s="141" t="s">
        <v>191</v>
      </c>
      <c r="D24" s="142" t="s">
        <v>134</v>
      </c>
      <c r="E24" s="138">
        <v>1</v>
      </c>
      <c r="G24" s="137" t="s">
        <v>141</v>
      </c>
      <c r="H24" s="138">
        <v>1</v>
      </c>
    </row>
    <row r="25" spans="1:8">
      <c r="A25" s="137" t="s">
        <v>187</v>
      </c>
      <c r="B25" s="138">
        <v>61</v>
      </c>
      <c r="D25" s="142" t="s">
        <v>118</v>
      </c>
      <c r="E25" s="138">
        <v>1</v>
      </c>
      <c r="G25" s="137" t="s">
        <v>156</v>
      </c>
      <c r="H25" s="138">
        <v>1</v>
      </c>
    </row>
    <row r="26" spans="1:8">
      <c r="D26" s="142" t="s">
        <v>139</v>
      </c>
      <c r="E26" s="138">
        <v>1</v>
      </c>
      <c r="G26" s="137" t="s">
        <v>152</v>
      </c>
      <c r="H26" s="138">
        <v>1</v>
      </c>
    </row>
    <row r="27" spans="1:8">
      <c r="A27" s="136" t="s">
        <v>185</v>
      </c>
      <c r="B27" t="s">
        <v>190</v>
      </c>
      <c r="D27" s="142" t="s">
        <v>126</v>
      </c>
      <c r="E27" s="138">
        <v>1</v>
      </c>
      <c r="G27" s="137" t="s">
        <v>149</v>
      </c>
      <c r="H27" s="138">
        <v>1</v>
      </c>
    </row>
    <row r="28" spans="1:8">
      <c r="A28" s="137" t="s">
        <v>36</v>
      </c>
      <c r="B28" s="138">
        <v>5</v>
      </c>
      <c r="D28" s="142" t="s">
        <v>159</v>
      </c>
      <c r="E28" s="138">
        <v>1</v>
      </c>
      <c r="G28" s="137" t="s">
        <v>146</v>
      </c>
      <c r="H28" s="138">
        <v>1</v>
      </c>
    </row>
    <row r="29" spans="1:8">
      <c r="A29" s="137" t="s">
        <v>105</v>
      </c>
      <c r="B29" s="138">
        <v>1</v>
      </c>
      <c r="D29" s="142" t="s">
        <v>161</v>
      </c>
      <c r="E29" s="138">
        <v>1</v>
      </c>
      <c r="G29" s="137" t="s">
        <v>143</v>
      </c>
      <c r="H29" s="138">
        <v>1</v>
      </c>
    </row>
    <row r="30" spans="1:8">
      <c r="A30" s="137" t="s">
        <v>114</v>
      </c>
      <c r="B30" s="138">
        <v>3</v>
      </c>
      <c r="D30" s="142" t="s">
        <v>160</v>
      </c>
      <c r="E30" s="138">
        <v>1</v>
      </c>
      <c r="G30" s="137" t="s">
        <v>151</v>
      </c>
      <c r="H30" s="138">
        <v>1</v>
      </c>
    </row>
    <row r="31" spans="1:8">
      <c r="A31" s="137" t="s">
        <v>64</v>
      </c>
      <c r="B31" s="138">
        <v>3</v>
      </c>
      <c r="D31" s="142" t="s">
        <v>141</v>
      </c>
      <c r="E31" s="138">
        <v>1</v>
      </c>
      <c r="G31" s="137" t="s">
        <v>148</v>
      </c>
      <c r="H31" s="138">
        <v>1</v>
      </c>
    </row>
    <row r="32" spans="1:8">
      <c r="A32" s="137" t="s">
        <v>179</v>
      </c>
      <c r="B32" s="138">
        <v>2</v>
      </c>
      <c r="D32" s="142" t="s">
        <v>156</v>
      </c>
      <c r="E32" s="138">
        <v>1</v>
      </c>
      <c r="G32" s="137" t="s">
        <v>172</v>
      </c>
      <c r="H32" s="138">
        <v>1</v>
      </c>
    </row>
    <row r="33" spans="1:8">
      <c r="A33" s="137" t="s">
        <v>11</v>
      </c>
      <c r="B33" s="138">
        <v>4</v>
      </c>
      <c r="D33" s="142" t="s">
        <v>152</v>
      </c>
      <c r="E33" s="138">
        <v>1</v>
      </c>
      <c r="G33" s="137" t="s">
        <v>124</v>
      </c>
      <c r="H33" s="138">
        <v>1</v>
      </c>
    </row>
    <row r="34" spans="1:8">
      <c r="A34" s="137" t="s">
        <v>66</v>
      </c>
      <c r="B34" s="138">
        <v>2</v>
      </c>
      <c r="D34" s="142" t="s">
        <v>149</v>
      </c>
      <c r="E34" s="138">
        <v>1</v>
      </c>
      <c r="G34" s="137" t="s">
        <v>116</v>
      </c>
      <c r="H34" s="138">
        <v>1</v>
      </c>
    </row>
    <row r="35" spans="1:8">
      <c r="A35" s="137" t="s">
        <v>65</v>
      </c>
      <c r="B35" s="138">
        <v>3</v>
      </c>
      <c r="D35" s="142" t="s">
        <v>146</v>
      </c>
      <c r="E35" s="138">
        <v>1</v>
      </c>
      <c r="G35" s="137" t="s">
        <v>169</v>
      </c>
      <c r="H35" s="138">
        <v>1</v>
      </c>
    </row>
    <row r="36" spans="1:8">
      <c r="A36" s="137" t="s">
        <v>84</v>
      </c>
      <c r="B36" s="138">
        <v>1</v>
      </c>
      <c r="D36" s="142" t="s">
        <v>143</v>
      </c>
      <c r="E36" s="138">
        <v>1</v>
      </c>
      <c r="G36" s="137" t="s">
        <v>132</v>
      </c>
      <c r="H36" s="138">
        <v>1</v>
      </c>
    </row>
    <row r="37" spans="1:8">
      <c r="A37" s="137" t="s">
        <v>107</v>
      </c>
      <c r="B37" s="138">
        <v>2</v>
      </c>
      <c r="D37" s="142" t="s">
        <v>151</v>
      </c>
      <c r="E37" s="138">
        <v>1</v>
      </c>
      <c r="G37" s="137" t="s">
        <v>120</v>
      </c>
      <c r="H37" s="138">
        <v>1</v>
      </c>
    </row>
    <row r="38" spans="1:8">
      <c r="A38" s="137" t="s">
        <v>102</v>
      </c>
      <c r="B38" s="138">
        <v>3</v>
      </c>
      <c r="D38" s="142" t="s">
        <v>172</v>
      </c>
      <c r="E38" s="138">
        <v>1</v>
      </c>
      <c r="G38" s="137" t="s">
        <v>173</v>
      </c>
      <c r="H38" s="138">
        <v>1</v>
      </c>
    </row>
    <row r="39" spans="1:8">
      <c r="A39" s="137" t="s">
        <v>61</v>
      </c>
      <c r="B39" s="138">
        <v>2</v>
      </c>
      <c r="D39" s="142" t="s">
        <v>124</v>
      </c>
      <c r="E39" s="138">
        <v>1</v>
      </c>
      <c r="G39" s="137" t="s">
        <v>171</v>
      </c>
      <c r="H39" s="138">
        <v>1</v>
      </c>
    </row>
    <row r="40" spans="1:8">
      <c r="A40" s="137" t="s">
        <v>17</v>
      </c>
      <c r="B40" s="138">
        <v>1</v>
      </c>
      <c r="D40" s="142" t="s">
        <v>169</v>
      </c>
      <c r="E40" s="138">
        <v>1</v>
      </c>
      <c r="G40" s="137" t="s">
        <v>128</v>
      </c>
      <c r="H40" s="138">
        <v>1</v>
      </c>
    </row>
    <row r="41" spans="1:8">
      <c r="A41" s="137" t="s">
        <v>32</v>
      </c>
      <c r="B41" s="138">
        <v>1</v>
      </c>
      <c r="D41" s="142" t="s">
        <v>132</v>
      </c>
      <c r="E41" s="138">
        <v>1</v>
      </c>
      <c r="G41" s="137" t="s">
        <v>165</v>
      </c>
      <c r="H41" s="138">
        <v>2</v>
      </c>
    </row>
    <row r="42" spans="1:8">
      <c r="A42" s="137" t="s">
        <v>40</v>
      </c>
      <c r="B42" s="138">
        <v>3</v>
      </c>
      <c r="D42" s="142" t="s">
        <v>120</v>
      </c>
      <c r="E42" s="138">
        <v>1</v>
      </c>
      <c r="G42" s="137" t="s">
        <v>147</v>
      </c>
      <c r="H42" s="138">
        <v>1</v>
      </c>
    </row>
    <row r="43" spans="1:8">
      <c r="A43" s="137" t="s">
        <v>67</v>
      </c>
      <c r="B43" s="138">
        <v>2</v>
      </c>
      <c r="D43" s="142" t="s">
        <v>150</v>
      </c>
      <c r="E43" s="138">
        <v>1</v>
      </c>
      <c r="G43" s="137" t="s">
        <v>153</v>
      </c>
      <c r="H43" s="138">
        <v>2</v>
      </c>
    </row>
    <row r="44" spans="1:8">
      <c r="A44" s="137" t="s">
        <v>9</v>
      </c>
      <c r="B44" s="138">
        <v>7</v>
      </c>
      <c r="D44" s="142" t="s">
        <v>171</v>
      </c>
      <c r="E44" s="138">
        <v>1</v>
      </c>
      <c r="G44" s="137" t="s">
        <v>140</v>
      </c>
      <c r="H44" s="138">
        <v>1</v>
      </c>
    </row>
    <row r="45" spans="1:8">
      <c r="A45" s="137" t="s">
        <v>21</v>
      </c>
      <c r="B45" s="138">
        <v>12</v>
      </c>
      <c r="D45" s="142" t="s">
        <v>128</v>
      </c>
      <c r="E45" s="138">
        <v>1</v>
      </c>
      <c r="G45" s="137" t="s">
        <v>168</v>
      </c>
      <c r="H45" s="138">
        <v>1</v>
      </c>
    </row>
    <row r="46" spans="1:8">
      <c r="A46" s="137" t="s">
        <v>35</v>
      </c>
      <c r="B46" s="138">
        <v>1</v>
      </c>
      <c r="D46" s="142" t="s">
        <v>173</v>
      </c>
      <c r="E46" s="138">
        <v>1</v>
      </c>
      <c r="G46" s="137" t="s">
        <v>145</v>
      </c>
      <c r="H46" s="138">
        <v>1</v>
      </c>
    </row>
    <row r="47" spans="1:8">
      <c r="A47" s="137" t="s">
        <v>104</v>
      </c>
      <c r="B47" s="138">
        <v>2</v>
      </c>
      <c r="D47" s="142" t="s">
        <v>165</v>
      </c>
      <c r="E47" s="138">
        <v>2</v>
      </c>
      <c r="G47" s="137" t="s">
        <v>135</v>
      </c>
      <c r="H47" s="138">
        <v>1</v>
      </c>
    </row>
    <row r="48" spans="1:8">
      <c r="A48" s="137" t="s">
        <v>108</v>
      </c>
      <c r="B48" s="138">
        <v>1</v>
      </c>
      <c r="D48" s="142" t="s">
        <v>147</v>
      </c>
      <c r="E48" s="138">
        <v>1</v>
      </c>
      <c r="G48" s="137" t="s">
        <v>125</v>
      </c>
      <c r="H48" s="138">
        <v>1</v>
      </c>
    </row>
    <row r="49" spans="1:8">
      <c r="A49" s="137" t="s">
        <v>86</v>
      </c>
      <c r="B49" s="138">
        <v>1</v>
      </c>
      <c r="D49" s="142" t="s">
        <v>153</v>
      </c>
      <c r="E49" s="138">
        <v>2</v>
      </c>
      <c r="G49" s="137" t="s">
        <v>119</v>
      </c>
      <c r="H49" s="138">
        <v>1</v>
      </c>
    </row>
    <row r="50" spans="1:8">
      <c r="A50" s="139" t="s">
        <v>186</v>
      </c>
      <c r="B50" s="140"/>
      <c r="D50" s="142" t="s">
        <v>140</v>
      </c>
      <c r="E50" s="138">
        <v>1</v>
      </c>
      <c r="G50" s="137" t="s">
        <v>163</v>
      </c>
      <c r="H50" s="138">
        <v>1</v>
      </c>
    </row>
    <row r="51" spans="1:8">
      <c r="A51" s="137" t="s">
        <v>187</v>
      </c>
      <c r="B51" s="138">
        <v>62</v>
      </c>
      <c r="D51" s="142" t="s">
        <v>168</v>
      </c>
      <c r="E51" s="138">
        <v>1</v>
      </c>
      <c r="G51" s="137" t="s">
        <v>142</v>
      </c>
      <c r="H51" s="138">
        <v>1</v>
      </c>
    </row>
    <row r="52" spans="1:8">
      <c r="D52" s="142" t="s">
        <v>145</v>
      </c>
      <c r="E52" s="138">
        <v>1</v>
      </c>
      <c r="G52" s="137" t="s">
        <v>117</v>
      </c>
      <c r="H52" s="138">
        <v>1</v>
      </c>
    </row>
    <row r="53" spans="1:8">
      <c r="D53" s="142" t="s">
        <v>135</v>
      </c>
      <c r="E53" s="138">
        <v>1</v>
      </c>
      <c r="G53" s="137" t="s">
        <v>157</v>
      </c>
      <c r="H53" s="138">
        <v>1</v>
      </c>
    </row>
    <row r="54" spans="1:8">
      <c r="D54" s="142" t="s">
        <v>125</v>
      </c>
      <c r="E54" s="138">
        <v>1</v>
      </c>
      <c r="G54" s="137" t="s">
        <v>121</v>
      </c>
      <c r="H54" s="138">
        <v>2</v>
      </c>
    </row>
    <row r="55" spans="1:8">
      <c r="D55" s="142" t="s">
        <v>119</v>
      </c>
      <c r="E55" s="138">
        <v>1</v>
      </c>
      <c r="G55" s="137" t="s">
        <v>133</v>
      </c>
      <c r="H55" s="138">
        <v>1</v>
      </c>
    </row>
    <row r="56" spans="1:8">
      <c r="D56" s="142" t="s">
        <v>163</v>
      </c>
      <c r="E56" s="138">
        <v>1</v>
      </c>
      <c r="G56" s="137" t="s">
        <v>129</v>
      </c>
      <c r="H56" s="138">
        <v>1</v>
      </c>
    </row>
    <row r="57" spans="1:8">
      <c r="D57" s="142" t="s">
        <v>142</v>
      </c>
      <c r="E57" s="138">
        <v>1</v>
      </c>
      <c r="G57" s="137" t="s">
        <v>136</v>
      </c>
      <c r="H57" s="138">
        <v>1</v>
      </c>
    </row>
    <row r="58" spans="1:8">
      <c r="D58" s="142" t="s">
        <v>117</v>
      </c>
      <c r="E58" s="138">
        <v>1</v>
      </c>
      <c r="G58" s="137" t="s">
        <v>137</v>
      </c>
      <c r="H58" s="138">
        <v>1</v>
      </c>
    </row>
    <row r="59" spans="1:8">
      <c r="D59" s="142" t="s">
        <v>157</v>
      </c>
      <c r="E59" s="138">
        <v>1</v>
      </c>
      <c r="G59" s="137" t="s">
        <v>130</v>
      </c>
      <c r="H59" s="138">
        <v>1</v>
      </c>
    </row>
    <row r="60" spans="1:8">
      <c r="D60" s="142" t="s">
        <v>121</v>
      </c>
      <c r="E60" s="138">
        <v>2</v>
      </c>
      <c r="G60" s="137" t="s">
        <v>131</v>
      </c>
      <c r="H60" s="138">
        <v>1</v>
      </c>
    </row>
    <row r="61" spans="1:8">
      <c r="D61" s="142" t="s">
        <v>133</v>
      </c>
      <c r="E61" s="138">
        <v>1</v>
      </c>
      <c r="G61" s="137" t="s">
        <v>193</v>
      </c>
      <c r="H61" s="138"/>
    </row>
    <row r="62" spans="1:8">
      <c r="D62" s="142" t="s">
        <v>129</v>
      </c>
      <c r="E62" s="138">
        <v>1</v>
      </c>
      <c r="G62" s="137" t="s">
        <v>194</v>
      </c>
      <c r="H62" s="138">
        <v>61</v>
      </c>
    </row>
    <row r="63" spans="1:8">
      <c r="D63" s="142" t="s">
        <v>136</v>
      </c>
      <c r="E63" s="138">
        <v>1</v>
      </c>
    </row>
    <row r="64" spans="1:8">
      <c r="D64" s="142" t="s">
        <v>137</v>
      </c>
      <c r="E64" s="138">
        <v>1</v>
      </c>
    </row>
    <row r="65" spans="4:5">
      <c r="D65" s="142" t="s">
        <v>130</v>
      </c>
      <c r="E65" s="138">
        <v>1</v>
      </c>
    </row>
    <row r="66" spans="4:5">
      <c r="D66" s="142" t="s">
        <v>131</v>
      </c>
      <c r="E66" s="138">
        <v>1</v>
      </c>
    </row>
    <row r="67" spans="4:5">
      <c r="D67" s="142" t="s">
        <v>186</v>
      </c>
      <c r="E67" s="138"/>
    </row>
    <row r="68" spans="4:5">
      <c r="D68" s="137" t="s">
        <v>187</v>
      </c>
      <c r="E68" s="138">
        <v>62</v>
      </c>
    </row>
  </sheetData>
  <pageMargins left="0.7" right="0.7" top="0.75" bottom="0.75" header="0.3" footer="0.3"/>
  <pageSetup paperSize="9" orientation="portrait" verticalDpi="0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check</vt:lpstr>
      <vt:lpstr>ยุทธศาสตร์</vt:lpstr>
      <vt:lpstr>สรุป1-63</vt:lpstr>
      <vt:lpstr>check!Print_Titles</vt:lpstr>
      <vt:lpstr>ยุทธศาสตร์!Print_Titles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2020-03-10T04:37:31Z</cp:lastPrinted>
  <dcterms:created xsi:type="dcterms:W3CDTF">2018-11-21T06:35:07Z</dcterms:created>
  <dcterms:modified xsi:type="dcterms:W3CDTF">2020-06-09T08:53:13Z</dcterms:modified>
</cp:coreProperties>
</file>